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20115" windowHeight="7755" tabRatio="399" activeTab="0"/>
  </bookViews>
  <sheets>
    <sheet name="TIQUETE-G VIAJE" sheetId="1" r:id="rId1"/>
    <sheet name="RESERVA" sheetId="2" r:id="rId2"/>
    <sheet name="VISA" sheetId="3" r:id="rId3"/>
    <sheet name="matriz" sheetId="4" state="hidden" r:id="rId4"/>
    <sheet name="Hoja3" sheetId="5" state="hidden" r:id="rId5"/>
    <sheet name="Hoja1" sheetId="6" r:id="rId6"/>
  </sheets>
  <definedNames>
    <definedName name="_xlfn.IFERROR" hidden="1">#NAME?</definedName>
    <definedName name="categoria">'matriz'!#REF!</definedName>
    <definedName name="categoria2">'matriz'!#REF!</definedName>
    <definedName name="categoriaf">'matriz'!$B$3:$B$13</definedName>
    <definedName name="categoriafe">'matriz'!$B$3:$B$15</definedName>
    <definedName name="DESTINOI">'matriz'!$E$13:$E$18</definedName>
    <definedName name="DESTINON">'matriz'!$B$20:$B$21</definedName>
    <definedName name="INVEST">#REF!</definedName>
    <definedName name="LIS">'matriz'!$E$21:$E$27</definedName>
    <definedName name="n">'matriz'!#REF!</definedName>
    <definedName name="PROYECTOS">#REF!</definedName>
  </definedNames>
  <calcPr fullCalcOnLoad="1"/>
</workbook>
</file>

<file path=xl/sharedStrings.xml><?xml version="1.0" encoding="utf-8"?>
<sst xmlns="http://schemas.openxmlformats.org/spreadsheetml/2006/main" count="151" uniqueCount="119">
  <si>
    <t xml:space="preserve">VICERRECTORÍA DE INVESTIGACIONES </t>
  </si>
  <si>
    <t xml:space="preserve">PROYECTO </t>
  </si>
  <si>
    <t>NOMBRE DEL VIAJERO</t>
  </si>
  <si>
    <t xml:space="preserve">MOTIVO DEL VIAJE </t>
  </si>
  <si>
    <t xml:space="preserve">CARGO </t>
  </si>
  <si>
    <t>DOCUMENTO DE IDENTIDAD</t>
  </si>
  <si>
    <t>RESERVA</t>
  </si>
  <si>
    <t>F. SOLICITUD (dd /mm/aa)</t>
  </si>
  <si>
    <t>FECHA DEL VIAJE (Salida)</t>
  </si>
  <si>
    <t>NACIONAL</t>
  </si>
  <si>
    <t>PAÍS - CIUDAD</t>
  </si>
  <si>
    <t>CATEGORIA</t>
  </si>
  <si>
    <t>INTERNACIONAL</t>
  </si>
  <si>
    <t xml:space="preserve">SI </t>
  </si>
  <si>
    <t>NO</t>
  </si>
  <si>
    <t>GASTOS DE VIAJE</t>
  </si>
  <si>
    <t>TIQUETE</t>
  </si>
  <si>
    <t xml:space="preserve">COSTOS </t>
  </si>
  <si>
    <t>ALIMENTACIÓN</t>
  </si>
  <si>
    <t xml:space="preserve">HOSPEDAJE </t>
  </si>
  <si>
    <t xml:space="preserve">COMUNICACIONES </t>
  </si>
  <si>
    <t>TRANSPORTE</t>
  </si>
  <si>
    <t>TASA AEROPORTUARIA</t>
  </si>
  <si>
    <t>ITEM</t>
  </si>
  <si>
    <t>COSTO DIARIO</t>
  </si>
  <si>
    <t>TOTAL</t>
  </si>
  <si>
    <t xml:space="preserve">COSTO TOTAL VIAJE </t>
  </si>
  <si>
    <t>Día del viaje</t>
  </si>
  <si>
    <t xml:space="preserve">Día del Giro </t>
  </si>
  <si>
    <t>Día de la semana</t>
  </si>
  <si>
    <t>lunes</t>
  </si>
  <si>
    <t>martes</t>
  </si>
  <si>
    <t>miércoles</t>
  </si>
  <si>
    <t>jueves</t>
  </si>
  <si>
    <t>viernes</t>
  </si>
  <si>
    <t>sábado</t>
  </si>
  <si>
    <t>domingo</t>
  </si>
  <si>
    <t>Día de elaboración</t>
  </si>
  <si>
    <t>1. CATEGORIAS DE CARGOS</t>
  </si>
  <si>
    <t>A</t>
  </si>
  <si>
    <t>B</t>
  </si>
  <si>
    <t>Rector</t>
  </si>
  <si>
    <t>Vicerrectores</t>
  </si>
  <si>
    <t>Decanos</t>
  </si>
  <si>
    <t>Secretaria General U</t>
  </si>
  <si>
    <t>Vicedecanos</t>
  </si>
  <si>
    <t>Directores de Apoyo</t>
  </si>
  <si>
    <t>Directores de Centro</t>
  </si>
  <si>
    <t>Directores Académicos</t>
  </si>
  <si>
    <t>Editor General</t>
  </si>
  <si>
    <t>Auditor</t>
  </si>
  <si>
    <t>2. DESTINOS NACIONALES</t>
  </si>
  <si>
    <t>I</t>
  </si>
  <si>
    <t>Bogotá, Cartagena.</t>
  </si>
  <si>
    <t>II</t>
  </si>
  <si>
    <t>Demás ciudades a nivel nacional</t>
  </si>
  <si>
    <t>3. TARIFAS DESTINOS NACIONALES (en pesos colombianos)</t>
  </si>
  <si>
    <t>3.1 TARIFA DIARIA SI PERNOCTA</t>
  </si>
  <si>
    <t>No aplica Para el Ultimo día del viaje</t>
  </si>
  <si>
    <t>3.2 TARIFA VIAJE NO PERNOCTA</t>
  </si>
  <si>
    <t>Se aplica para el ultimo día del viaje</t>
  </si>
  <si>
    <t>CARGO</t>
  </si>
  <si>
    <t>CIUDAD I</t>
  </si>
  <si>
    <t>CIUDAD II</t>
  </si>
  <si>
    <t>3. TARIFAS DESTINOS INTERNACIONALES (en US dolares)</t>
  </si>
  <si>
    <t>DESTINO</t>
  </si>
  <si>
    <t>CARGO A</t>
  </si>
  <si>
    <t>CARGO B</t>
  </si>
  <si>
    <t>AFRICA</t>
  </si>
  <si>
    <t>ASIA</t>
  </si>
  <si>
    <t>OCEANIA</t>
  </si>
  <si>
    <t>EUROPA</t>
  </si>
  <si>
    <t>CENTROAMERICA, CARIBE Y SURAMERICA</t>
  </si>
  <si>
    <t>NORTEAMERICA</t>
  </si>
  <si>
    <t>TIPO DE VIAJE</t>
  </si>
  <si>
    <t>Tipo de Ciudad</t>
  </si>
  <si>
    <t>COSTO ULTIMO DIA</t>
  </si>
  <si>
    <t>OBSERVACIONES</t>
  </si>
  <si>
    <t>COSTO DÓLAR</t>
  </si>
  <si>
    <t>DURACION (En días)</t>
  </si>
  <si>
    <t>COSTO TOTAL VIAJE USD</t>
  </si>
  <si>
    <t xml:space="preserve">PESOS </t>
  </si>
  <si>
    <t>DOLARES</t>
  </si>
  <si>
    <t xml:space="preserve">FACULTAD </t>
  </si>
  <si>
    <t>INVESTIGADOR (ES)</t>
  </si>
  <si>
    <t>RESERVA TIQUETE</t>
  </si>
  <si>
    <t>AGENCIA DE VIAJES</t>
  </si>
  <si>
    <t>COPIA DE VISA (si aplica)</t>
  </si>
  <si>
    <t>NACIONALIDAD</t>
  </si>
  <si>
    <t>COPIA DE VISA</t>
  </si>
  <si>
    <t xml:space="preserve">COPIA DE RESERVA: </t>
  </si>
  <si>
    <t>x</t>
  </si>
  <si>
    <t xml:space="preserve">COSTO TOTAL </t>
  </si>
  <si>
    <t>NÚMERO DE LA RESERVA</t>
  </si>
  <si>
    <r>
      <t xml:space="preserve">COPIA VISA </t>
    </r>
    <r>
      <rPr>
        <b/>
        <sz val="9"/>
        <color indexed="8"/>
        <rFont val="Calibri"/>
        <family val="2"/>
      </rPr>
      <t>(En caso que el viajero sea extranjero)</t>
    </r>
  </si>
  <si>
    <t xml:space="preserve">FACULTADES </t>
  </si>
  <si>
    <t xml:space="preserve">ADMINISTRACIÓN </t>
  </si>
  <si>
    <t xml:space="preserve">ARQUITECTURA_Y_DISEÑO </t>
  </si>
  <si>
    <t>ARTES_Y_HUMANIDADES</t>
  </si>
  <si>
    <t xml:space="preserve">CIENCIAS </t>
  </si>
  <si>
    <t>C.SOCIALES</t>
  </si>
  <si>
    <t>DERECHO</t>
  </si>
  <si>
    <t xml:space="preserve">ECONOMÍA </t>
  </si>
  <si>
    <t>INGENIERÍA</t>
  </si>
  <si>
    <t>MEDICINA</t>
  </si>
  <si>
    <t>CIDER</t>
  </si>
  <si>
    <t xml:space="preserve">CIFE </t>
  </si>
  <si>
    <t xml:space="preserve">E. GOBIERNO </t>
  </si>
  <si>
    <t>VICERRECTORÍA DE INVESTIGACIONES                                                                                                                                                                      SOLICITUD TIQUETES - GASTOS DE VIAJE</t>
  </si>
  <si>
    <t>OBJETO DE COSTO S.A.P</t>
  </si>
  <si>
    <t>Profesor</t>
  </si>
  <si>
    <t>Asistente graduado</t>
  </si>
  <si>
    <t xml:space="preserve">Otro </t>
  </si>
  <si>
    <t>Número de (días)</t>
  </si>
  <si>
    <t>INTERFACULTADES</t>
  </si>
  <si>
    <t xml:space="preserve">Medellín </t>
  </si>
  <si>
    <t>Código</t>
  </si>
  <si>
    <t>Versión</t>
  </si>
  <si>
    <t xml:space="preserve">FOR-02-2-02-06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</si>
</sst>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12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sz val="9"/>
      <color theme="1"/>
      <name val="Arial"/>
      <family val="2"/>
    </font>
    <font>
      <b/>
      <sz val="18"/>
      <color rgb="FF0000FF"/>
      <name val="Arial"/>
      <family val="2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b/>
      <sz val="8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rgb="FFFF0000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DB4E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14" borderId="10" xfId="0" applyFill="1" applyBorder="1" applyAlignment="1">
      <alignment/>
    </xf>
    <xf numFmtId="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14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8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7" fillId="34" borderId="10" xfId="0" applyFont="1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33" borderId="18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4" fillId="33" borderId="15" xfId="0" applyFont="1" applyFill="1" applyBorder="1" applyAlignment="1">
      <alignment horizontal="left"/>
    </xf>
    <xf numFmtId="0" fontId="54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37" fillId="34" borderId="10" xfId="0" applyFont="1" applyFill="1" applyBorder="1" applyAlignment="1" applyProtection="1">
      <alignment horizontal="center"/>
      <protection/>
    </xf>
    <xf numFmtId="1" fontId="0" fillId="33" borderId="0" xfId="0" applyNumberForma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55" fillId="35" borderId="1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41" fillId="33" borderId="0" xfId="45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41" fillId="33" borderId="0" xfId="45" applyFill="1" applyBorder="1" applyAlignment="1">
      <alignment vertical="center"/>
    </xf>
    <xf numFmtId="0" fontId="55" fillId="36" borderId="0" xfId="0" applyFont="1" applyFill="1" applyBorder="1" applyAlignment="1" applyProtection="1">
      <alignment horizontal="center" vertical="center"/>
      <protection/>
    </xf>
    <xf numFmtId="6" fontId="0" fillId="0" borderId="0" xfId="0" applyNumberFormat="1" applyAlignment="1">
      <alignment/>
    </xf>
    <xf numFmtId="0" fontId="60" fillId="3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4" fontId="34" fillId="33" borderId="0" xfId="0" applyNumberFormat="1" applyFont="1" applyFill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37" borderId="16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53" fillId="33" borderId="16" xfId="0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left"/>
      <protection locked="0"/>
    </xf>
    <xf numFmtId="0" fontId="37" fillId="34" borderId="20" xfId="0" applyFont="1" applyFill="1" applyBorder="1" applyAlignment="1" applyProtection="1">
      <alignment horizontal="center"/>
      <protection/>
    </xf>
    <xf numFmtId="0" fontId="37" fillId="34" borderId="21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62" fillId="33" borderId="0" xfId="0" applyFont="1" applyFill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/>
      <protection locked="0"/>
    </xf>
    <xf numFmtId="0" fontId="37" fillId="34" borderId="10" xfId="0" applyFont="1" applyFill="1" applyBorder="1" applyAlignment="1" applyProtection="1">
      <alignment horizontal="center"/>
      <protection/>
    </xf>
    <xf numFmtId="0" fontId="63" fillId="33" borderId="13" xfId="0" applyFont="1" applyFill="1" applyBorder="1" applyAlignment="1" applyProtection="1">
      <alignment horizontal="left" vertical="center" wrapText="1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0" fontId="63" fillId="33" borderId="14" xfId="0" applyFont="1" applyFill="1" applyBorder="1" applyAlignment="1" applyProtection="1">
      <alignment horizontal="left" vertical="center" wrapText="1"/>
      <protection/>
    </xf>
    <xf numFmtId="0" fontId="63" fillId="33" borderId="15" xfId="0" applyFont="1" applyFill="1" applyBorder="1" applyAlignment="1" applyProtection="1">
      <alignment horizontal="left" vertical="center" wrapText="1"/>
      <protection/>
    </xf>
    <xf numFmtId="0" fontId="63" fillId="33" borderId="16" xfId="0" applyFont="1" applyFill="1" applyBorder="1" applyAlignment="1" applyProtection="1">
      <alignment horizontal="left" vertical="center" wrapText="1"/>
      <protection/>
    </xf>
    <xf numFmtId="0" fontId="63" fillId="33" borderId="17" xfId="0" applyFont="1" applyFill="1" applyBorder="1" applyAlignment="1" applyProtection="1">
      <alignment horizontal="left" vertical="center" wrapText="1"/>
      <protection/>
    </xf>
    <xf numFmtId="0" fontId="53" fillId="37" borderId="16" xfId="0" applyFont="1" applyFill="1" applyBorder="1" applyAlignment="1" applyProtection="1">
      <alignment horizontal="left"/>
      <protection locked="0"/>
    </xf>
    <xf numFmtId="0" fontId="53" fillId="37" borderId="18" xfId="0" applyFont="1" applyFill="1" applyBorder="1" applyAlignment="1" applyProtection="1">
      <alignment horizontal="center" vertical="center" wrapText="1"/>
      <protection locked="0"/>
    </xf>
    <xf numFmtId="0" fontId="53" fillId="37" borderId="11" xfId="0" applyFont="1" applyFill="1" applyBorder="1" applyAlignment="1" applyProtection="1">
      <alignment horizontal="center" vertical="center" wrapText="1"/>
      <protection locked="0"/>
    </xf>
    <xf numFmtId="0" fontId="53" fillId="37" borderId="12" xfId="0" applyFont="1" applyFill="1" applyBorder="1" applyAlignment="1" applyProtection="1">
      <alignment horizontal="center" vertical="center" wrapText="1"/>
      <protection locked="0"/>
    </xf>
    <xf numFmtId="0" fontId="53" fillId="37" borderId="13" xfId="0" applyFont="1" applyFill="1" applyBorder="1" applyAlignment="1" applyProtection="1">
      <alignment horizontal="center" vertical="center" wrapText="1"/>
      <protection locked="0"/>
    </xf>
    <xf numFmtId="0" fontId="53" fillId="37" borderId="0" xfId="0" applyFont="1" applyFill="1" applyBorder="1" applyAlignment="1" applyProtection="1">
      <alignment horizontal="center" vertical="center" wrapText="1"/>
      <protection locked="0"/>
    </xf>
    <xf numFmtId="0" fontId="53" fillId="37" borderId="14" xfId="0" applyFont="1" applyFill="1" applyBorder="1" applyAlignment="1" applyProtection="1">
      <alignment horizontal="center" vertical="center" wrapText="1"/>
      <protection locked="0"/>
    </xf>
    <xf numFmtId="0" fontId="53" fillId="37" borderId="15" xfId="0" applyFont="1" applyFill="1" applyBorder="1" applyAlignment="1" applyProtection="1">
      <alignment horizontal="center" vertical="center" wrapText="1"/>
      <protection locked="0"/>
    </xf>
    <xf numFmtId="0" fontId="53" fillId="37" borderId="16" xfId="0" applyFont="1" applyFill="1" applyBorder="1" applyAlignment="1" applyProtection="1">
      <alignment horizontal="center" vertical="center" wrapText="1"/>
      <protection locked="0"/>
    </xf>
    <xf numFmtId="0" fontId="53" fillId="37" borderId="17" xfId="0" applyFont="1" applyFill="1" applyBorder="1" applyAlignment="1" applyProtection="1">
      <alignment horizontal="center" vertical="center" wrapText="1"/>
      <protection locked="0"/>
    </xf>
    <xf numFmtId="0" fontId="55" fillId="35" borderId="10" xfId="0" applyFont="1" applyFill="1" applyBorder="1" applyAlignment="1" applyProtection="1">
      <alignment horizontal="center"/>
      <protection locked="0"/>
    </xf>
    <xf numFmtId="0" fontId="62" fillId="33" borderId="0" xfId="0" applyFont="1" applyFill="1" applyAlignment="1" applyProtection="1">
      <alignment horizontal="center" vertical="top"/>
      <protection/>
    </xf>
    <xf numFmtId="0" fontId="54" fillId="33" borderId="13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54" fillId="33" borderId="18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4" fillId="38" borderId="10" xfId="0" applyFont="1" applyFill="1" applyBorder="1" applyAlignment="1">
      <alignment horizontal="center" vertical="center"/>
    </xf>
    <xf numFmtId="0" fontId="64" fillId="1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64" fillId="38" borderId="20" xfId="0" applyFont="1" applyFill="1" applyBorder="1" applyAlignment="1">
      <alignment horizontal="center" vertical="center"/>
    </xf>
    <xf numFmtId="0" fontId="64" fillId="38" borderId="21" xfId="0" applyFont="1" applyFill="1" applyBorder="1" applyAlignment="1">
      <alignment horizontal="center" vertical="center"/>
    </xf>
    <xf numFmtId="0" fontId="64" fillId="38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viajes.xlsx#RESERVA!A1" TargetMode="External" /><Relationship Id="rId2" Type="http://schemas.openxmlformats.org/officeDocument/2006/relationships/hyperlink" Target="../viajes.xlsx#VISA!A1" TargetMode="External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../viajes.xlsx#'TIQUETE-G%20VIAJE'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../viajes.xlsx#'TIQUETE-G%20VIAJE'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3</xdr:col>
      <xdr:colOff>742950</xdr:colOff>
      <xdr:row>4</xdr:row>
      <xdr:rowOff>0</xdr:rowOff>
    </xdr:to>
    <xdr:pic>
      <xdr:nvPicPr>
        <xdr:cNvPr id="1" name="Picture 1" descr="Firma_CiSo_bn"/>
        <xdr:cNvPicPr preferRelativeResize="1">
          <a:picLocks noChangeAspect="1"/>
        </xdr:cNvPicPr>
      </xdr:nvPicPr>
      <xdr:blipFill>
        <a:blip r:embed="rId3"/>
        <a:srcRect b="27471"/>
        <a:stretch>
          <a:fillRect/>
        </a:stretch>
      </xdr:blipFill>
      <xdr:spPr>
        <a:xfrm>
          <a:off x="828675" y="133350"/>
          <a:ext cx="2181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85725</xdr:rowOff>
    </xdr:from>
    <xdr:to>
      <xdr:col>4</xdr:col>
      <xdr:colOff>57150</xdr:colOff>
      <xdr:row>3</xdr:row>
      <xdr:rowOff>142875</xdr:rowOff>
    </xdr:to>
    <xdr:pic>
      <xdr:nvPicPr>
        <xdr:cNvPr id="1" name="Picture 1" descr="Firma_CiSo_bn"/>
        <xdr:cNvPicPr preferRelativeResize="1">
          <a:picLocks noChangeAspect="1"/>
        </xdr:cNvPicPr>
      </xdr:nvPicPr>
      <xdr:blipFill>
        <a:blip r:embed="rId1"/>
        <a:srcRect b="27471"/>
        <a:stretch>
          <a:fillRect/>
        </a:stretch>
      </xdr:blipFill>
      <xdr:spPr>
        <a:xfrm>
          <a:off x="676275" y="85725"/>
          <a:ext cx="2181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85725</xdr:rowOff>
    </xdr:from>
    <xdr:to>
      <xdr:col>3</xdr:col>
      <xdr:colOff>571500</xdr:colOff>
      <xdr:row>3</xdr:row>
      <xdr:rowOff>142875</xdr:rowOff>
    </xdr:to>
    <xdr:pic>
      <xdr:nvPicPr>
        <xdr:cNvPr id="1" name="Picture 1" descr="Firma_CiSo_bn"/>
        <xdr:cNvPicPr preferRelativeResize="1">
          <a:picLocks noChangeAspect="1"/>
        </xdr:cNvPicPr>
      </xdr:nvPicPr>
      <xdr:blipFill>
        <a:blip r:embed="rId1"/>
        <a:srcRect b="27471"/>
        <a:stretch>
          <a:fillRect/>
        </a:stretch>
      </xdr:blipFill>
      <xdr:spPr>
        <a:xfrm>
          <a:off x="676275" y="85725"/>
          <a:ext cx="2181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1.421875" style="30" customWidth="1"/>
    <col min="2" max="2" width="0.85546875" style="30" customWidth="1"/>
    <col min="3" max="3" width="21.7109375" style="22" customWidth="1"/>
    <col min="4" max="4" width="19.421875" style="22" customWidth="1"/>
    <col min="5" max="5" width="5.421875" style="22" customWidth="1"/>
    <col min="6" max="6" width="19.8515625" style="22" customWidth="1"/>
    <col min="7" max="7" width="20.7109375" style="22" customWidth="1"/>
    <col min="8" max="8" width="1.28515625" style="22" customWidth="1"/>
    <col min="9" max="9" width="22.8515625" style="22" customWidth="1"/>
    <col min="10" max="10" width="2.28125" style="22" customWidth="1"/>
    <col min="11" max="11" width="16.8515625" style="22" customWidth="1"/>
    <col min="12" max="12" width="0.85546875" style="30" customWidth="1"/>
    <col min="13" max="13" width="15.7109375" style="30" customWidth="1"/>
    <col min="14" max="14" width="19.140625" style="30" customWidth="1"/>
    <col min="15" max="20" width="11.421875" style="30" customWidth="1"/>
    <col min="21" max="16384" width="11.421875" style="22" customWidth="1"/>
  </cols>
  <sheetData>
    <row r="1" spans="9:11" s="30" customFormat="1" ht="15">
      <c r="I1" s="90" t="s">
        <v>116</v>
      </c>
      <c r="K1" s="2" t="s">
        <v>118</v>
      </c>
    </row>
    <row r="2" spans="9:11" s="30" customFormat="1" ht="15">
      <c r="I2" s="90" t="s">
        <v>117</v>
      </c>
      <c r="K2" s="89">
        <v>0</v>
      </c>
    </row>
    <row r="3" spans="3:11" s="30" customFormat="1" ht="15">
      <c r="C3" s="102" t="s">
        <v>108</v>
      </c>
      <c r="D3" s="102"/>
      <c r="E3" s="102"/>
      <c r="F3" s="102"/>
      <c r="G3" s="102"/>
      <c r="H3" s="102"/>
      <c r="I3" s="102"/>
      <c r="J3" s="102"/>
      <c r="K3" s="102"/>
    </row>
    <row r="4" spans="3:11" s="30" customFormat="1" ht="15">
      <c r="C4" s="102"/>
      <c r="D4" s="102"/>
      <c r="E4" s="102"/>
      <c r="F4" s="102"/>
      <c r="G4" s="102"/>
      <c r="H4" s="102"/>
      <c r="I4" s="102"/>
      <c r="J4" s="102"/>
      <c r="K4" s="102"/>
    </row>
    <row r="5" spans="3:11" s="30" customFormat="1" ht="15.75">
      <c r="C5" s="83"/>
      <c r="D5" s="83"/>
      <c r="E5" s="83"/>
      <c r="F5" s="83"/>
      <c r="G5" s="83"/>
      <c r="H5" s="83"/>
      <c r="I5" s="83"/>
      <c r="J5" s="83"/>
      <c r="K5" s="83"/>
    </row>
    <row r="6" spans="3:11" s="30" customFormat="1" ht="15">
      <c r="C6" s="37"/>
      <c r="D6" s="37"/>
      <c r="E6" s="37"/>
      <c r="F6" s="37"/>
      <c r="G6" s="37"/>
      <c r="H6" s="37"/>
      <c r="I6" s="91"/>
      <c r="J6" s="91"/>
      <c r="K6" s="91"/>
    </row>
    <row r="7" spans="2:12" ht="3.75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2:15" ht="15">
      <c r="B8" s="42"/>
      <c r="C8" s="35"/>
      <c r="D8" s="35"/>
      <c r="E8" s="35"/>
      <c r="F8" s="35"/>
      <c r="G8" s="35"/>
      <c r="H8" s="35"/>
      <c r="I8" s="30"/>
      <c r="J8" s="30"/>
      <c r="K8" s="30"/>
      <c r="L8" s="38"/>
      <c r="N8" s="35"/>
      <c r="O8" s="35"/>
    </row>
    <row r="9" spans="2:12" ht="8.25" customHeight="1">
      <c r="B9" s="42"/>
      <c r="C9" s="35"/>
      <c r="D9" s="35"/>
      <c r="E9" s="35"/>
      <c r="F9" s="35"/>
      <c r="G9" s="35"/>
      <c r="H9" s="35"/>
      <c r="I9" s="35"/>
      <c r="J9" s="35"/>
      <c r="K9" s="35"/>
      <c r="L9" s="38"/>
    </row>
    <row r="10" spans="2:14" ht="15">
      <c r="B10" s="42"/>
      <c r="C10" s="44" t="s">
        <v>83</v>
      </c>
      <c r="D10" s="111"/>
      <c r="E10" s="111"/>
      <c r="F10" s="111"/>
      <c r="G10" s="111"/>
      <c r="H10" s="35"/>
      <c r="I10" s="44" t="s">
        <v>7</v>
      </c>
      <c r="J10" s="35"/>
      <c r="K10" s="87"/>
      <c r="L10" s="38"/>
      <c r="N10" s="81">
        <f ca="1">TODAY()</f>
        <v>41772</v>
      </c>
    </row>
    <row r="11" spans="2:12" s="30" customFormat="1" ht="8.25" customHeight="1">
      <c r="B11" s="42"/>
      <c r="C11" s="44"/>
      <c r="D11" s="45"/>
      <c r="E11" s="45"/>
      <c r="F11" s="45"/>
      <c r="G11" s="45"/>
      <c r="H11" s="35"/>
      <c r="I11" s="44"/>
      <c r="J11" s="35"/>
      <c r="K11" s="35"/>
      <c r="L11" s="38"/>
    </row>
    <row r="12" spans="2:12" ht="15">
      <c r="B12" s="42"/>
      <c r="C12" s="44" t="s">
        <v>84</v>
      </c>
      <c r="D12" s="111"/>
      <c r="E12" s="111"/>
      <c r="F12" s="111"/>
      <c r="G12" s="111"/>
      <c r="H12" s="35"/>
      <c r="I12" s="44" t="s">
        <v>109</v>
      </c>
      <c r="J12" s="35"/>
      <c r="K12" s="21"/>
      <c r="L12" s="38"/>
    </row>
    <row r="13" spans="2:12" s="30" customFormat="1" ht="8.25" customHeight="1">
      <c r="B13" s="42"/>
      <c r="C13" s="44"/>
      <c r="D13" s="35"/>
      <c r="E13" s="35"/>
      <c r="F13" s="35"/>
      <c r="G13" s="35"/>
      <c r="H13" s="35"/>
      <c r="I13" s="44"/>
      <c r="J13" s="35"/>
      <c r="K13" s="35"/>
      <c r="L13" s="38"/>
    </row>
    <row r="14" spans="2:12" ht="15">
      <c r="B14" s="42"/>
      <c r="C14" s="44" t="s">
        <v>1</v>
      </c>
      <c r="D14" s="111"/>
      <c r="E14" s="111"/>
      <c r="F14" s="111"/>
      <c r="G14" s="111"/>
      <c r="H14" s="35"/>
      <c r="I14" s="44"/>
      <c r="J14" s="35"/>
      <c r="K14" s="35"/>
      <c r="L14" s="38"/>
    </row>
    <row r="15" spans="2:12" s="30" customFormat="1" ht="12" customHeight="1">
      <c r="B15" s="43"/>
      <c r="C15" s="47"/>
      <c r="D15" s="47"/>
      <c r="E15" s="47"/>
      <c r="F15" s="47"/>
      <c r="G15" s="47"/>
      <c r="H15" s="47"/>
      <c r="I15" s="48"/>
      <c r="J15" s="47"/>
      <c r="K15" s="47"/>
      <c r="L15" s="49"/>
    </row>
    <row r="16" s="30" customFormat="1" ht="8.25" customHeight="1">
      <c r="I16" s="46"/>
    </row>
    <row r="17" spans="2:12" s="30" customFormat="1" ht="5.25" customHeight="1">
      <c r="B17" s="39"/>
      <c r="C17" s="40"/>
      <c r="D17" s="40"/>
      <c r="E17" s="40"/>
      <c r="F17" s="40"/>
      <c r="G17" s="40"/>
      <c r="H17" s="40"/>
      <c r="I17" s="50"/>
      <c r="J17" s="40"/>
      <c r="K17" s="40"/>
      <c r="L17" s="41"/>
    </row>
    <row r="18" spans="2:12" ht="15">
      <c r="B18" s="42"/>
      <c r="C18" s="44" t="s">
        <v>2</v>
      </c>
      <c r="D18" s="103"/>
      <c r="E18" s="103"/>
      <c r="F18" s="103"/>
      <c r="G18" s="103"/>
      <c r="H18" s="25"/>
      <c r="I18" s="44" t="s">
        <v>5</v>
      </c>
      <c r="J18" s="103"/>
      <c r="K18" s="103"/>
      <c r="L18" s="38"/>
    </row>
    <row r="19" spans="2:12" s="30" customFormat="1" ht="7.5" customHeight="1">
      <c r="B19" s="42"/>
      <c r="C19" s="35"/>
      <c r="D19" s="35"/>
      <c r="E19" s="35"/>
      <c r="F19" s="35"/>
      <c r="G19" s="35"/>
      <c r="H19" s="35"/>
      <c r="I19" s="44"/>
      <c r="J19" s="35"/>
      <c r="K19" s="35"/>
      <c r="L19" s="38"/>
    </row>
    <row r="20" spans="2:13" ht="15">
      <c r="B20" s="42"/>
      <c r="C20" s="77" t="s">
        <v>16</v>
      </c>
      <c r="D20" s="51" t="s">
        <v>13</v>
      </c>
      <c r="E20" s="88"/>
      <c r="F20" s="51" t="s">
        <v>6</v>
      </c>
      <c r="G20" s="26"/>
      <c r="H20" s="25"/>
      <c r="I20" s="44" t="s">
        <v>94</v>
      </c>
      <c r="J20" s="25"/>
      <c r="K20" s="25"/>
      <c r="L20" s="38"/>
      <c r="M20" s="36" t="s">
        <v>91</v>
      </c>
    </row>
    <row r="21" spans="2:12" ht="17.25" customHeight="1">
      <c r="B21" s="42"/>
      <c r="C21" s="35"/>
      <c r="D21" s="51" t="s">
        <v>14</v>
      </c>
      <c r="E21" s="88"/>
      <c r="F21" s="51"/>
      <c r="G21" s="35"/>
      <c r="H21" s="35"/>
      <c r="I21" s="44"/>
      <c r="J21" s="35"/>
      <c r="K21" s="35"/>
      <c r="L21" s="38"/>
    </row>
    <row r="22" spans="2:12" s="30" customFormat="1" ht="8.25" customHeight="1">
      <c r="B22" s="43"/>
      <c r="C22" s="47"/>
      <c r="D22" s="47"/>
      <c r="E22" s="47"/>
      <c r="F22" s="47"/>
      <c r="G22" s="47"/>
      <c r="H22" s="47"/>
      <c r="I22" s="48"/>
      <c r="J22" s="47"/>
      <c r="K22" s="47"/>
      <c r="L22" s="49"/>
    </row>
    <row r="23" spans="1:13" s="30" customFormat="1" ht="15.75" customHeight="1">
      <c r="A23" s="35"/>
      <c r="B23" s="35"/>
      <c r="C23" s="35"/>
      <c r="D23" s="35"/>
      <c r="E23" s="35"/>
      <c r="F23" s="35"/>
      <c r="G23" s="35"/>
      <c r="H23" s="35"/>
      <c r="I23" s="44"/>
      <c r="J23" s="35"/>
      <c r="K23" s="35"/>
      <c r="L23" s="35"/>
      <c r="M23" s="35"/>
    </row>
    <row r="24" spans="2:12" s="30" customFormat="1" ht="8.25" customHeight="1">
      <c r="B24" s="39"/>
      <c r="C24" s="40"/>
      <c r="D24" s="40"/>
      <c r="E24" s="40"/>
      <c r="F24" s="40"/>
      <c r="G24" s="40"/>
      <c r="H24" s="40"/>
      <c r="I24" s="50"/>
      <c r="J24" s="40"/>
      <c r="K24" s="40"/>
      <c r="L24" s="41"/>
    </row>
    <row r="25" spans="2:12" ht="15">
      <c r="B25" s="42"/>
      <c r="C25" s="77" t="s">
        <v>15</v>
      </c>
      <c r="D25" s="51" t="s">
        <v>13</v>
      </c>
      <c r="E25" s="88"/>
      <c r="F25" s="35"/>
      <c r="G25" s="35"/>
      <c r="H25" s="35"/>
      <c r="I25" s="82" t="s">
        <v>8</v>
      </c>
      <c r="J25" s="35"/>
      <c r="K25" s="87"/>
      <c r="L25" s="38"/>
    </row>
    <row r="26" spans="2:12" ht="15">
      <c r="B26" s="42"/>
      <c r="C26" s="35"/>
      <c r="D26" s="51" t="s">
        <v>14</v>
      </c>
      <c r="E26" s="88"/>
      <c r="F26" s="35"/>
      <c r="G26" s="35"/>
      <c r="H26" s="35"/>
      <c r="I26" s="44"/>
      <c r="J26" s="35"/>
      <c r="K26" s="35"/>
      <c r="L26" s="38"/>
    </row>
    <row r="27" spans="2:12" s="30" customFormat="1" ht="8.25" customHeight="1">
      <c r="B27" s="42"/>
      <c r="C27" s="35"/>
      <c r="D27" s="51"/>
      <c r="E27" s="35"/>
      <c r="F27" s="35"/>
      <c r="G27" s="35"/>
      <c r="H27" s="35"/>
      <c r="I27" s="44"/>
      <c r="J27" s="35"/>
      <c r="K27" s="35"/>
      <c r="L27" s="38"/>
    </row>
    <row r="28" spans="2:12" ht="15">
      <c r="B28" s="42"/>
      <c r="C28" s="44" t="s">
        <v>4</v>
      </c>
      <c r="D28" s="103"/>
      <c r="E28" s="103"/>
      <c r="F28" s="52" t="s">
        <v>11</v>
      </c>
      <c r="G28" s="85"/>
      <c r="H28" s="25"/>
      <c r="I28" s="44" t="s">
        <v>79</v>
      </c>
      <c r="J28" s="35"/>
      <c r="K28" s="86">
        <v>3</v>
      </c>
      <c r="L28" s="38"/>
    </row>
    <row r="29" spans="2:12" s="30" customFormat="1" ht="7.5" customHeight="1">
      <c r="B29" s="42"/>
      <c r="C29" s="35"/>
      <c r="D29" s="35"/>
      <c r="E29" s="35"/>
      <c r="F29" s="35"/>
      <c r="G29" s="35"/>
      <c r="H29" s="35"/>
      <c r="I29" s="35"/>
      <c r="J29" s="35"/>
      <c r="K29" s="35"/>
      <c r="L29" s="38"/>
    </row>
    <row r="30" spans="2:12" ht="15">
      <c r="B30" s="42"/>
      <c r="C30" s="44" t="s">
        <v>74</v>
      </c>
      <c r="D30" s="44" t="s">
        <v>9</v>
      </c>
      <c r="E30" s="63"/>
      <c r="F30" s="52" t="s">
        <v>65</v>
      </c>
      <c r="G30" s="94"/>
      <c r="H30" s="94"/>
      <c r="I30" s="94"/>
      <c r="J30" s="25"/>
      <c r="K30" s="35"/>
      <c r="L30" s="38"/>
    </row>
    <row r="31" spans="2:12" s="30" customFormat="1" ht="6" customHeight="1">
      <c r="B31" s="42"/>
      <c r="C31" s="35"/>
      <c r="D31" s="35"/>
      <c r="E31" s="61"/>
      <c r="F31" s="35"/>
      <c r="G31" s="53"/>
      <c r="H31" s="53"/>
      <c r="I31" s="54"/>
      <c r="J31" s="35"/>
      <c r="K31" s="35"/>
      <c r="L31" s="38"/>
    </row>
    <row r="32" spans="2:12" ht="15">
      <c r="B32" s="42"/>
      <c r="C32" s="35"/>
      <c r="D32" s="44" t="s">
        <v>12</v>
      </c>
      <c r="E32" s="63">
        <f>IF(G32&gt;0,"X",0)</f>
        <v>0</v>
      </c>
      <c r="F32" s="52" t="s">
        <v>65</v>
      </c>
      <c r="G32" s="94"/>
      <c r="H32" s="94"/>
      <c r="I32" s="94"/>
      <c r="J32" s="25"/>
      <c r="K32" s="35"/>
      <c r="L32" s="38"/>
    </row>
    <row r="33" spans="2:12" ht="9" customHeight="1">
      <c r="B33" s="42"/>
      <c r="C33" s="35"/>
      <c r="D33" s="25"/>
      <c r="E33" s="25"/>
      <c r="F33" s="25"/>
      <c r="G33" s="25"/>
      <c r="H33" s="25"/>
      <c r="I33" s="25"/>
      <c r="J33" s="25"/>
      <c r="K33" s="35"/>
      <c r="L33" s="38"/>
    </row>
    <row r="34" spans="2:12" ht="15">
      <c r="B34" s="42"/>
      <c r="C34" s="44" t="s">
        <v>10</v>
      </c>
      <c r="D34" s="103" t="s">
        <v>115</v>
      </c>
      <c r="E34" s="103"/>
      <c r="F34" s="103"/>
      <c r="G34" s="103"/>
      <c r="H34" s="25"/>
      <c r="I34" s="25"/>
      <c r="J34" s="25"/>
      <c r="K34" s="35"/>
      <c r="L34" s="38"/>
    </row>
    <row r="35" spans="2:12" s="30" customFormat="1" ht="10.5" customHeight="1">
      <c r="B35" s="42"/>
      <c r="C35" s="35"/>
      <c r="D35" s="35"/>
      <c r="E35" s="35"/>
      <c r="F35" s="35"/>
      <c r="G35" s="35"/>
      <c r="H35" s="35"/>
      <c r="I35" s="35"/>
      <c r="J35" s="35"/>
      <c r="K35" s="35"/>
      <c r="L35" s="38"/>
    </row>
    <row r="36" spans="2:12" ht="15">
      <c r="B36" s="42"/>
      <c r="C36" s="44" t="s">
        <v>3</v>
      </c>
      <c r="D36" s="112"/>
      <c r="E36" s="113"/>
      <c r="F36" s="113"/>
      <c r="G36" s="113"/>
      <c r="H36" s="113"/>
      <c r="I36" s="113"/>
      <c r="J36" s="113"/>
      <c r="K36" s="114"/>
      <c r="L36" s="38"/>
    </row>
    <row r="37" spans="2:12" ht="15">
      <c r="B37" s="42"/>
      <c r="C37" s="35"/>
      <c r="D37" s="115"/>
      <c r="E37" s="116"/>
      <c r="F37" s="116"/>
      <c r="G37" s="116"/>
      <c r="H37" s="116"/>
      <c r="I37" s="116"/>
      <c r="J37" s="116"/>
      <c r="K37" s="117"/>
      <c r="L37" s="38"/>
    </row>
    <row r="38" spans="2:12" ht="15">
      <c r="B38" s="42"/>
      <c r="C38" s="35"/>
      <c r="D38" s="115"/>
      <c r="E38" s="116"/>
      <c r="F38" s="116"/>
      <c r="G38" s="116"/>
      <c r="H38" s="116"/>
      <c r="I38" s="116"/>
      <c r="J38" s="116"/>
      <c r="K38" s="117"/>
      <c r="L38" s="38"/>
    </row>
    <row r="39" spans="2:12" ht="15">
      <c r="B39" s="42"/>
      <c r="C39" s="35"/>
      <c r="D39" s="118"/>
      <c r="E39" s="119"/>
      <c r="F39" s="119"/>
      <c r="G39" s="119"/>
      <c r="H39" s="119"/>
      <c r="I39" s="119"/>
      <c r="J39" s="119"/>
      <c r="K39" s="120"/>
      <c r="L39" s="38"/>
    </row>
    <row r="40" spans="2:12" s="30" customFormat="1" ht="9.75" customHeight="1">
      <c r="B40" s="42"/>
      <c r="C40" s="35"/>
      <c r="D40" s="35"/>
      <c r="E40" s="35"/>
      <c r="F40" s="35"/>
      <c r="G40" s="35"/>
      <c r="H40" s="35"/>
      <c r="I40" s="35"/>
      <c r="J40" s="35"/>
      <c r="K40" s="35"/>
      <c r="L40" s="38"/>
    </row>
    <row r="41" spans="2:12" ht="15">
      <c r="B41" s="42"/>
      <c r="C41" s="44" t="s">
        <v>17</v>
      </c>
      <c r="D41" s="44" t="s">
        <v>81</v>
      </c>
      <c r="E41" s="29">
        <f>IF(G32&lt;=0,IF(G30&gt;0,1,0),0)</f>
        <v>0</v>
      </c>
      <c r="F41" s="51"/>
      <c r="G41" s="52"/>
      <c r="H41" s="35"/>
      <c r="I41" s="35"/>
      <c r="J41" s="35"/>
      <c r="K41" s="35"/>
      <c r="L41" s="38"/>
    </row>
    <row r="42" spans="2:13" ht="15">
      <c r="B42" s="42"/>
      <c r="C42" s="44"/>
      <c r="D42" s="44" t="s">
        <v>82</v>
      </c>
      <c r="E42" s="29">
        <f>IF(G32&gt;0,IF(G30&lt;=0,1,0),0)</f>
        <v>0</v>
      </c>
      <c r="F42" s="51"/>
      <c r="G42" s="25"/>
      <c r="H42" s="35"/>
      <c r="I42" s="35"/>
      <c r="J42" s="35"/>
      <c r="K42" s="35"/>
      <c r="L42" s="38"/>
      <c r="M42" s="36">
        <f>IF(E42&gt;0,1,0)</f>
        <v>0</v>
      </c>
    </row>
    <row r="43" spans="2:12" s="30" customFormat="1" ht="15">
      <c r="B43" s="42"/>
      <c r="C43" s="44"/>
      <c r="D43" s="35"/>
      <c r="E43" s="35"/>
      <c r="F43" s="35"/>
      <c r="G43" s="35"/>
      <c r="H43" s="35"/>
      <c r="I43" s="35"/>
      <c r="J43" s="35"/>
      <c r="K43" s="35"/>
      <c r="L43" s="38"/>
    </row>
    <row r="44" spans="2:12" s="30" customFormat="1" ht="3.75" customHeight="1">
      <c r="B44" s="42"/>
      <c r="C44" s="35"/>
      <c r="D44" s="35"/>
      <c r="E44" s="35"/>
      <c r="F44" s="35"/>
      <c r="G44" s="35"/>
      <c r="H44" s="35"/>
      <c r="I44" s="35"/>
      <c r="J44" s="35"/>
      <c r="K44" s="35"/>
      <c r="L44" s="38"/>
    </row>
    <row r="45" spans="2:12" ht="15">
      <c r="B45" s="42"/>
      <c r="C45" s="64" t="s">
        <v>23</v>
      </c>
      <c r="D45" s="64" t="s">
        <v>24</v>
      </c>
      <c r="E45" s="121" t="s">
        <v>113</v>
      </c>
      <c r="F45" s="121"/>
      <c r="G45" s="64" t="s">
        <v>25</v>
      </c>
      <c r="H45" s="35"/>
      <c r="I45" s="35"/>
      <c r="J45" s="35"/>
      <c r="K45" s="35"/>
      <c r="L45" s="38"/>
    </row>
    <row r="46" spans="2:12" ht="15.75" customHeight="1">
      <c r="B46" s="42"/>
      <c r="C46" s="27" t="s">
        <v>18</v>
      </c>
      <c r="D46" s="88"/>
      <c r="E46" s="99"/>
      <c r="F46" s="99"/>
      <c r="G46" s="29">
        <f>+D46*E46</f>
        <v>0</v>
      </c>
      <c r="H46" s="35"/>
      <c r="I46" s="52" t="s">
        <v>26</v>
      </c>
      <c r="J46" s="35"/>
      <c r="K46" s="29">
        <f>IF(E41&gt;0,IF(E42&lt;=0,SUM(G46:G50),0),IF(E42&gt;0,SUM(G46:G50),0))</f>
        <v>0</v>
      </c>
      <c r="L46" s="38"/>
    </row>
    <row r="47" spans="2:12" ht="15">
      <c r="B47" s="42"/>
      <c r="C47" s="27" t="s">
        <v>19</v>
      </c>
      <c r="D47" s="88"/>
      <c r="E47" s="99"/>
      <c r="F47" s="99"/>
      <c r="G47" s="29">
        <f>+D47*E47</f>
        <v>0</v>
      </c>
      <c r="H47" s="35"/>
      <c r="I47" s="35"/>
      <c r="J47" s="35"/>
      <c r="K47" s="35"/>
      <c r="L47" s="38"/>
    </row>
    <row r="48" spans="2:12" ht="15">
      <c r="B48" s="42"/>
      <c r="C48" s="27" t="s">
        <v>20</v>
      </c>
      <c r="D48" s="88"/>
      <c r="E48" s="99"/>
      <c r="F48" s="99"/>
      <c r="G48" s="29">
        <f>+D48*E48</f>
        <v>0</v>
      </c>
      <c r="H48" s="35"/>
      <c r="I48" s="28" t="s">
        <v>77</v>
      </c>
      <c r="J48" s="23"/>
      <c r="K48" s="24"/>
      <c r="L48" s="38"/>
    </row>
    <row r="49" spans="2:12" ht="15">
      <c r="B49" s="42"/>
      <c r="C49" s="27" t="s">
        <v>21</v>
      </c>
      <c r="D49" s="88"/>
      <c r="E49" s="99"/>
      <c r="F49" s="99"/>
      <c r="G49" s="29">
        <f>+D49*E49</f>
        <v>0</v>
      </c>
      <c r="H49" s="35"/>
      <c r="I49" s="105" t="str">
        <f>IF(E41=E42,"INGRESE UN DESTINO PARA CALCULAR EL VALOR DE LOS VIATICOS",IF(K46&gt;M64,"EL COSTO DEL VIAJE EXCEDE LAS TARIFAS AUTORIZADAS POR LA UNIVERSIDAD, POR FAVOR CAMBIE EL MONTO A ASIGNAR","VALOR APROBADO"))</f>
        <v>INGRESE UN DESTINO PARA CALCULAR EL VALOR DE LOS VIATICOS</v>
      </c>
      <c r="J49" s="106"/>
      <c r="K49" s="107"/>
      <c r="L49" s="38"/>
    </row>
    <row r="50" spans="2:12" ht="15">
      <c r="B50" s="42"/>
      <c r="C50" s="27" t="s">
        <v>22</v>
      </c>
      <c r="D50" s="88"/>
      <c r="E50" s="99"/>
      <c r="F50" s="99"/>
      <c r="G50" s="29">
        <f>+D50</f>
        <v>0</v>
      </c>
      <c r="H50" s="35"/>
      <c r="I50" s="108"/>
      <c r="J50" s="109"/>
      <c r="K50" s="110"/>
      <c r="L50" s="38"/>
    </row>
    <row r="51" spans="2:12" s="30" customFormat="1" ht="15">
      <c r="B51" s="43"/>
      <c r="C51" s="47"/>
      <c r="D51" s="47"/>
      <c r="E51" s="47"/>
      <c r="F51" s="47"/>
      <c r="G51" s="47"/>
      <c r="H51" s="47"/>
      <c r="I51" s="47"/>
      <c r="J51" s="47"/>
      <c r="K51" s="47"/>
      <c r="L51" s="49"/>
    </row>
    <row r="52" s="30" customFormat="1" ht="15"/>
    <row r="53" spans="3:7" s="30" customFormat="1" ht="15" hidden="1">
      <c r="C53" s="31" t="s">
        <v>37</v>
      </c>
      <c r="D53" s="31" t="s">
        <v>29</v>
      </c>
      <c r="E53" s="104" t="s">
        <v>28</v>
      </c>
      <c r="F53" s="104"/>
      <c r="G53" s="31" t="s">
        <v>27</v>
      </c>
    </row>
    <row r="54" spans="3:7" s="30" customFormat="1" ht="15" hidden="1">
      <c r="C54" s="29" t="str">
        <f>IF(N10&gt;0,TEXT($N$10,"dddd"),0)</f>
        <v>martes</v>
      </c>
      <c r="D54" s="29" t="s">
        <v>30</v>
      </c>
      <c r="E54" s="100">
        <f>IF($C$54=D54,$N$10+10,0)</f>
        <v>0</v>
      </c>
      <c r="F54" s="100"/>
      <c r="G54" s="32">
        <f>IF(E61&gt;0,E61,"N/A")</f>
        <v>41788</v>
      </c>
    </row>
    <row r="55" spans="3:7" s="30" customFormat="1" ht="15" hidden="1">
      <c r="C55" s="29"/>
      <c r="D55" s="29" t="s">
        <v>31</v>
      </c>
      <c r="E55" s="100">
        <f>IF($C$54=D55,$N$10+16,0)</f>
        <v>41788</v>
      </c>
      <c r="F55" s="100"/>
      <c r="G55" s="29"/>
    </row>
    <row r="56" spans="3:7" s="30" customFormat="1" ht="15" hidden="1">
      <c r="C56" s="29"/>
      <c r="D56" s="29" t="s">
        <v>32</v>
      </c>
      <c r="E56" s="100">
        <f>IF($C$54=D56,$N$10+15,0)</f>
        <v>0</v>
      </c>
      <c r="F56" s="100"/>
      <c r="G56" s="29"/>
    </row>
    <row r="57" spans="3:7" s="30" customFormat="1" ht="15" hidden="1">
      <c r="C57" s="29"/>
      <c r="D57" s="29" t="s">
        <v>33</v>
      </c>
      <c r="E57" s="100">
        <f>IF($C$54=D57,$N$10+14,0)</f>
        <v>0</v>
      </c>
      <c r="F57" s="100"/>
      <c r="G57" s="29"/>
    </row>
    <row r="58" spans="3:7" s="30" customFormat="1" ht="15" hidden="1">
      <c r="C58" s="29"/>
      <c r="D58" s="29" t="s">
        <v>34</v>
      </c>
      <c r="E58" s="100">
        <f>IF($C$54=D58,$N$10+13,0)</f>
        <v>0</v>
      </c>
      <c r="F58" s="100"/>
      <c r="G58" s="29"/>
    </row>
    <row r="59" spans="3:7" s="30" customFormat="1" ht="15" hidden="1">
      <c r="C59" s="29"/>
      <c r="D59" s="29" t="s">
        <v>35</v>
      </c>
      <c r="E59" s="100">
        <f>IF($C$54=D59,$N$10+12,0)</f>
        <v>0</v>
      </c>
      <c r="F59" s="100"/>
      <c r="G59" s="29"/>
    </row>
    <row r="60" spans="3:7" s="30" customFormat="1" ht="15" hidden="1">
      <c r="C60" s="29"/>
      <c r="D60" s="29" t="s">
        <v>36</v>
      </c>
      <c r="E60" s="100">
        <f>IF($C$54=D60,$N$10+11,0)</f>
        <v>0</v>
      </c>
      <c r="F60" s="100"/>
      <c r="G60" s="29"/>
    </row>
    <row r="61" spans="3:7" s="30" customFormat="1" ht="15" hidden="1">
      <c r="C61" s="97"/>
      <c r="D61" s="98"/>
      <c r="E61" s="100">
        <f>MAX(E54:F60)</f>
        <v>41788</v>
      </c>
      <c r="F61" s="101"/>
      <c r="G61" s="29"/>
    </row>
    <row r="62" s="30" customFormat="1" ht="15" hidden="1">
      <c r="N62" s="35"/>
    </row>
    <row r="63" spans="3:14" s="30" customFormat="1" ht="15" hidden="1">
      <c r="C63" s="31" t="s">
        <v>75</v>
      </c>
      <c r="D63" s="31" t="s">
        <v>61</v>
      </c>
      <c r="E63" s="95" t="s">
        <v>24</v>
      </c>
      <c r="F63" s="96"/>
      <c r="G63" s="31" t="s">
        <v>76</v>
      </c>
      <c r="I63" s="31" t="s">
        <v>26</v>
      </c>
      <c r="M63" s="60" t="s">
        <v>92</v>
      </c>
      <c r="N63" s="62"/>
    </row>
    <row r="64" spans="3:14" s="30" customFormat="1" ht="15" hidden="1">
      <c r="C64" s="33">
        <f>_xlfn.IFERROR(VLOOKUP($G$30,matriz!B20:C21,2,0),"")</f>
      </c>
      <c r="D64" s="33">
        <f>_xlfn.IFERROR(VLOOKUP($G$28,matriz!$B$3:$C$15,2,0),"")</f>
      </c>
      <c r="E64" s="92" t="b">
        <f>IF(C64=matriz!$C$20,IF(D64=matriz!$E$6,matriz!$F$6,IF(D64=matriz!$E$7,matriz!$F$7,0)),IF(C64=matriz!$C$21,IF(D64=matriz!$E$6,matriz!$G$6,IF(D64=matriz!$E$7,matriz!$G$7))))</f>
        <v>0</v>
      </c>
      <c r="F64" s="92"/>
      <c r="G64" s="30" t="b">
        <f>IF(C64=matriz!$C$20,IF(D64=matriz!$E$6,matriz!$H$6,IF(D64=matriz!$E$7,matriz!$H$7,0)),IF(C64=matriz!$C$21,IF(D64=matriz!$E$6,matriz!$I$6,IF(D64=matriz!$E$7,matriz!$I$7))))</f>
        <v>0</v>
      </c>
      <c r="I64" s="30">
        <f>($K$28-1)*E64+G64</f>
        <v>0</v>
      </c>
      <c r="M64" s="30">
        <f>+IF(I64&gt;0,IF(I68&lt;=0,I64,"N/A"),IF(I68&gt;0,I68,0))</f>
        <v>0</v>
      </c>
      <c r="N64" s="35"/>
    </row>
    <row r="65" spans="11:14" s="30" customFormat="1" ht="15" hidden="1">
      <c r="K65" s="35"/>
      <c r="N65" s="35"/>
    </row>
    <row r="66" s="30" customFormat="1" ht="15" hidden="1">
      <c r="K66" s="35"/>
    </row>
    <row r="67" spans="3:11" s="30" customFormat="1" ht="15" hidden="1">
      <c r="C67" s="31" t="s">
        <v>75</v>
      </c>
      <c r="D67" s="31" t="s">
        <v>61</v>
      </c>
      <c r="E67" s="95" t="s">
        <v>24</v>
      </c>
      <c r="F67" s="96"/>
      <c r="G67" s="31" t="s">
        <v>78</v>
      </c>
      <c r="I67" s="31" t="s">
        <v>80</v>
      </c>
      <c r="K67" s="62"/>
    </row>
    <row r="68" spans="3:11" s="30" customFormat="1" ht="15" hidden="1">
      <c r="C68" s="34" t="s">
        <v>68</v>
      </c>
      <c r="D68" s="33">
        <f>_xlfn.IFERROR(VLOOKUP($G$28,matriz!$B$3:$C$15,2,0),"")</f>
      </c>
      <c r="E68" s="92">
        <f>IF(C68=$G$32,IF($D$68=matriz!$E$6,matriz!F13,IF($D$68=matriz!$E$7,matriz!G13,0)),0)</f>
        <v>0</v>
      </c>
      <c r="F68" s="92"/>
      <c r="G68" s="30">
        <f>+K28</f>
        <v>3</v>
      </c>
      <c r="I68" s="30">
        <f>+E74*G68</f>
        <v>0</v>
      </c>
      <c r="K68" s="35"/>
    </row>
    <row r="69" spans="3:11" s="30" customFormat="1" ht="15" hidden="1">
      <c r="C69" s="34" t="s">
        <v>69</v>
      </c>
      <c r="E69" s="92">
        <f>IF(C69=$G$32,IF($D$68=matriz!$E$6,matriz!F14,IF($D$68=matriz!$E$7,matriz!G14,0)),0)</f>
        <v>0</v>
      </c>
      <c r="F69" s="92"/>
      <c r="K69" s="35"/>
    </row>
    <row r="70" spans="3:11" s="30" customFormat="1" ht="15" hidden="1">
      <c r="C70" s="34" t="s">
        <v>70</v>
      </c>
      <c r="E70" s="92">
        <f>IF(C70=$G$32,IF($D$68=matriz!$E$6,matriz!F15,IF($D$68=matriz!$E$7,matriz!G15,0)),0)</f>
        <v>0</v>
      </c>
      <c r="F70" s="92"/>
      <c r="K70" s="35"/>
    </row>
    <row r="71" spans="3:6" s="30" customFormat="1" ht="15" hidden="1">
      <c r="C71" s="34" t="s">
        <v>71</v>
      </c>
      <c r="E71" s="92">
        <f>IF(C71=$G$32,IF($D$68=matriz!$E$6,matriz!F16,IF($D$68=matriz!$E$7,matriz!G16,0)),0)</f>
        <v>0</v>
      </c>
      <c r="F71" s="92"/>
    </row>
    <row r="72" spans="3:6" s="30" customFormat="1" ht="15" hidden="1">
      <c r="C72" s="34" t="s">
        <v>72</v>
      </c>
      <c r="E72" s="92">
        <f>IF(C72=$G$32,IF($D$68=matriz!$E$6,matriz!F17,IF($D$68=matriz!$E$7,matriz!G17,0)),0)</f>
        <v>0</v>
      </c>
      <c r="F72" s="92"/>
    </row>
    <row r="73" spans="3:6" s="30" customFormat="1" ht="15" hidden="1">
      <c r="C73" s="34" t="s">
        <v>73</v>
      </c>
      <c r="E73" s="92">
        <f>IF(C73=$G$32,IF($D$68=matriz!$E$6,matriz!F18,IF($D$68=matriz!$E$7,matriz!G18,0)),0)</f>
        <v>0</v>
      </c>
      <c r="F73" s="92"/>
    </row>
    <row r="74" spans="5:6" s="30" customFormat="1" ht="15" hidden="1">
      <c r="E74" s="93">
        <f>MAX(E68:F73)</f>
        <v>0</v>
      </c>
      <c r="F74" s="93"/>
    </row>
    <row r="75" s="30" customFormat="1" ht="15" hidden="1"/>
    <row r="76" s="30" customFormat="1" ht="15" hidden="1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</sheetData>
  <sheetProtection/>
  <mergeCells count="39">
    <mergeCell ref="C3:K4"/>
    <mergeCell ref="J18:K18"/>
    <mergeCell ref="E53:F53"/>
    <mergeCell ref="E54:F54"/>
    <mergeCell ref="I49:K50"/>
    <mergeCell ref="D12:G12"/>
    <mergeCell ref="D28:E28"/>
    <mergeCell ref="D34:G34"/>
    <mergeCell ref="D36:K39"/>
    <mergeCell ref="E45:F45"/>
    <mergeCell ref="D10:G10"/>
    <mergeCell ref="D18:G18"/>
    <mergeCell ref="E46:F46"/>
    <mergeCell ref="E47:F47"/>
    <mergeCell ref="E48:F48"/>
    <mergeCell ref="D14:G14"/>
    <mergeCell ref="C61:D61"/>
    <mergeCell ref="E63:F63"/>
    <mergeCell ref="E49:F49"/>
    <mergeCell ref="E55:F55"/>
    <mergeCell ref="E56:F56"/>
    <mergeCell ref="E57:F57"/>
    <mergeCell ref="E58:F58"/>
    <mergeCell ref="E50:F50"/>
    <mergeCell ref="E59:F59"/>
    <mergeCell ref="E60:F60"/>
    <mergeCell ref="E61:F61"/>
    <mergeCell ref="I6:K6"/>
    <mergeCell ref="E72:F72"/>
    <mergeCell ref="E73:F73"/>
    <mergeCell ref="E74:F74"/>
    <mergeCell ref="E69:F69"/>
    <mergeCell ref="E70:F70"/>
    <mergeCell ref="E71:F71"/>
    <mergeCell ref="G32:I32"/>
    <mergeCell ref="G30:I30"/>
    <mergeCell ref="E67:F67"/>
    <mergeCell ref="E68:F68"/>
    <mergeCell ref="E64:F64"/>
  </mergeCells>
  <dataValidations count="14">
    <dataValidation type="whole" operator="greaterThanOrEqual" allowBlank="1" showInputMessage="1" showErrorMessage="1" errorTitle="ALERTA" error="LA FECHA DE SOLICITUD NO PERMITE REALIZAR EL TRAMITE" sqref="N20">
      <formula1>N21</formula1>
    </dataValidation>
    <dataValidation type="list" allowBlank="1" showInputMessage="1" showErrorMessage="1" error="Por favor seleccione una categoria de la lista" sqref="G28">
      <formula1>categoriafe</formula1>
    </dataValidation>
    <dataValidation type="list" allowBlank="1" showInputMessage="1" showErrorMessage="1" sqref="G30">
      <formula1>DESTINON</formula1>
    </dataValidation>
    <dataValidation type="list" allowBlank="1" showInputMessage="1" showErrorMessage="1" sqref="G32">
      <formula1>DESTINOI</formula1>
    </dataValidation>
    <dataValidation type="date" operator="greaterThanOrEqual" allowBlank="1" showInputMessage="1" showErrorMessage="1" errorTitle="ALERTA" error="LA SOLICITUD NO SE PUEDE TRAMITAR, POR FAVOR REALIZARLA CON ANTICIPACIÓN" sqref="K25">
      <formula1>$G$54</formula1>
    </dataValidation>
    <dataValidation operator="greaterThanOrEqual" allowBlank="1" showInputMessage="1" errorTitle="ALERTA" error="EL VALOR DEL VIAJE EXCEDE LAS TARIFAS AUTORIZADAS POR LA UNIVERSIDAD" sqref="K46"/>
    <dataValidation type="whole" operator="greaterThanOrEqual" allowBlank="1" showInputMessage="1" showErrorMessage="1" error="ASDASD" sqref="M47">
      <formula1>I64</formula1>
    </dataValidation>
    <dataValidation type="custom" allowBlank="1" showInputMessage="1" showErrorMessage="1" sqref="M49">
      <formula1>IF(K46&gt;I64,"N","A")</formula1>
    </dataValidation>
    <dataValidation type="whole" operator="greaterThanOrEqual" allowBlank="1" showInputMessage="1" showErrorMessage="1" errorTitle="ALERTA" error="ADASD" sqref="G41">
      <formula1>M42</formula1>
    </dataValidation>
    <dataValidation errorStyle="information" type="textLength" operator="greaterThanOrEqual" allowBlank="1" showInputMessage="1" showErrorMessage="1" error="Por favor Adjunte la Reserva " sqref="E20">
      <formula1>M20</formula1>
    </dataValidation>
    <dataValidation errorStyle="information" type="textLength" operator="greaterThanOrEqual" allowBlank="1" showInputMessage="1" showErrorMessage="1" error="Para los viajes Internacionales por favor hacer la solicitud en Dolares " sqref="D34:G34">
      <formula1>E32</formula1>
    </dataValidation>
    <dataValidation type="whole" operator="lessThan" showInputMessage="1" showErrorMessage="1" error="Por favor Ingrese la fecha del Viaje " sqref="K28">
      <formula1>K25</formula1>
    </dataValidation>
    <dataValidation type="list" allowBlank="1" showInputMessage="1" showErrorMessage="1" sqref="D12:G12">
      <formula1>'TIQUETE-G VIAJE'!#REF!</formula1>
    </dataValidation>
    <dataValidation type="list" allowBlank="1" showInputMessage="1" showErrorMessage="1" sqref="D14:G14">
      <formula1>'TIQUETE-G VIAJE'!#REF!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10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1.421875" style="3" customWidth="1"/>
    <col min="2" max="2" width="5.140625" style="3" customWidth="1"/>
    <col min="3" max="3" width="11.421875" style="3" customWidth="1"/>
    <col min="4" max="4" width="14.00390625" style="3" customWidth="1"/>
    <col min="5" max="5" width="13.421875" style="3" customWidth="1"/>
    <col min="6" max="6" width="22.7109375" style="3" customWidth="1"/>
    <col min="7" max="7" width="21.8515625" style="3" customWidth="1"/>
    <col min="8" max="8" width="7.7109375" style="3" customWidth="1"/>
    <col min="9" max="9" width="8.00390625" style="3" customWidth="1"/>
    <col min="10" max="16384" width="11.421875" style="3" customWidth="1"/>
  </cols>
  <sheetData>
    <row r="1" ht="15"/>
    <row r="2" ht="15"/>
    <row r="3" spans="2:10" ht="15">
      <c r="B3" s="122" t="s">
        <v>0</v>
      </c>
      <c r="C3" s="122"/>
      <c r="D3" s="122"/>
      <c r="E3" s="122"/>
      <c r="F3" s="122"/>
      <c r="G3" s="122"/>
      <c r="H3" s="122"/>
      <c r="I3" s="122"/>
      <c r="J3" s="122"/>
    </row>
    <row r="4" spans="2:10" ht="15">
      <c r="B4" s="122"/>
      <c r="C4" s="122"/>
      <c r="D4" s="122"/>
      <c r="E4" s="122"/>
      <c r="F4" s="122"/>
      <c r="G4" s="122"/>
      <c r="H4" s="122"/>
      <c r="I4" s="122"/>
      <c r="J4" s="122"/>
    </row>
    <row r="6" spans="2:9" ht="15">
      <c r="B6" s="55" t="s">
        <v>85</v>
      </c>
      <c r="C6" s="4"/>
      <c r="D6" s="4"/>
      <c r="E6" s="4"/>
      <c r="F6" s="4"/>
      <c r="G6" s="4"/>
      <c r="H6" s="4"/>
      <c r="I6" s="5"/>
    </row>
    <row r="7" spans="2:9" ht="15">
      <c r="B7" s="6"/>
      <c r="C7" s="7"/>
      <c r="D7" s="7"/>
      <c r="E7" s="7"/>
      <c r="F7" s="7"/>
      <c r="G7" s="7"/>
      <c r="H7" s="7"/>
      <c r="I7" s="8"/>
    </row>
    <row r="8" spans="2:9" ht="15">
      <c r="B8" s="123" t="s">
        <v>86</v>
      </c>
      <c r="C8" s="124"/>
      <c r="D8" s="127"/>
      <c r="E8" s="127"/>
      <c r="F8" s="127"/>
      <c r="G8" s="127"/>
      <c r="H8" s="127"/>
      <c r="I8" s="56"/>
    </row>
    <row r="9" spans="2:9" ht="6.75" customHeight="1">
      <c r="B9" s="57"/>
      <c r="C9" s="58"/>
      <c r="D9" s="20"/>
      <c r="E9" s="20"/>
      <c r="F9" s="20"/>
      <c r="G9" s="20"/>
      <c r="H9" s="20"/>
      <c r="I9" s="59"/>
    </row>
    <row r="10" ht="8.25" customHeight="1"/>
    <row r="11" spans="2:9" ht="15">
      <c r="B11" s="125" t="s">
        <v>90</v>
      </c>
      <c r="C11" s="126"/>
      <c r="D11" s="66"/>
      <c r="E11" s="66"/>
      <c r="F11" s="68" t="s">
        <v>93</v>
      </c>
      <c r="G11" s="69"/>
      <c r="H11" s="66"/>
      <c r="I11" s="67"/>
    </row>
    <row r="12" spans="2:9" ht="15">
      <c r="B12" s="6"/>
      <c r="C12" s="7"/>
      <c r="D12" s="7"/>
      <c r="E12" s="7"/>
      <c r="F12" s="7"/>
      <c r="G12" s="7"/>
      <c r="H12" s="7"/>
      <c r="I12" s="8"/>
    </row>
    <row r="13" spans="2:9" ht="15">
      <c r="B13" s="6"/>
      <c r="C13" s="7"/>
      <c r="D13" s="7"/>
      <c r="E13" s="7"/>
      <c r="F13" s="7"/>
      <c r="G13" s="7"/>
      <c r="H13" s="7"/>
      <c r="I13" s="8"/>
    </row>
    <row r="14" spans="2:9" ht="15">
      <c r="B14" s="6"/>
      <c r="C14" s="7"/>
      <c r="D14" s="7"/>
      <c r="E14" s="7"/>
      <c r="F14" s="7"/>
      <c r="G14" s="7"/>
      <c r="H14" s="7"/>
      <c r="I14" s="8"/>
    </row>
    <row r="15" spans="2:9" ht="23.25">
      <c r="B15" s="6"/>
      <c r="C15" s="70"/>
      <c r="D15" s="7"/>
      <c r="E15" s="65"/>
      <c r="F15" s="7"/>
      <c r="G15" s="7"/>
      <c r="H15" s="7"/>
      <c r="I15" s="8"/>
    </row>
    <row r="16" spans="2:9" ht="15.75">
      <c r="B16" s="6"/>
      <c r="C16" s="71"/>
      <c r="D16" s="7"/>
      <c r="E16" s="7"/>
      <c r="F16" s="7"/>
      <c r="G16" s="7"/>
      <c r="H16" s="7"/>
      <c r="I16" s="8"/>
    </row>
    <row r="17" spans="2:9" ht="15.75">
      <c r="B17" s="6"/>
      <c r="C17" s="71"/>
      <c r="D17" s="7"/>
      <c r="E17" s="7"/>
      <c r="F17" s="7"/>
      <c r="G17" s="7"/>
      <c r="H17" s="7"/>
      <c r="I17" s="8"/>
    </row>
    <row r="18" spans="2:9" ht="15.75">
      <c r="B18" s="6"/>
      <c r="C18" s="71"/>
      <c r="D18" s="7"/>
      <c r="E18" s="7"/>
      <c r="F18" s="7"/>
      <c r="G18" s="7"/>
      <c r="H18" s="7"/>
      <c r="I18" s="8"/>
    </row>
    <row r="19" spans="2:9" ht="15.75">
      <c r="B19" s="6"/>
      <c r="C19" s="71"/>
      <c r="D19" s="7"/>
      <c r="E19" s="7"/>
      <c r="F19" s="7"/>
      <c r="G19" s="7"/>
      <c r="H19" s="7"/>
      <c r="I19" s="8"/>
    </row>
    <row r="20" spans="2:9" ht="15.75">
      <c r="B20" s="6"/>
      <c r="C20" s="71"/>
      <c r="D20" s="7"/>
      <c r="E20" s="7"/>
      <c r="F20" s="7"/>
      <c r="G20" s="7"/>
      <c r="H20" s="7"/>
      <c r="I20" s="8"/>
    </row>
    <row r="21" spans="2:9" ht="15">
      <c r="B21" s="6"/>
      <c r="C21" s="72"/>
      <c r="D21" s="7"/>
      <c r="E21" s="7"/>
      <c r="F21" s="7"/>
      <c r="G21" s="7"/>
      <c r="H21" s="7"/>
      <c r="I21" s="8"/>
    </row>
    <row r="22" spans="2:9" ht="15.75">
      <c r="B22" s="6"/>
      <c r="C22" s="71"/>
      <c r="D22" s="7"/>
      <c r="E22" s="7"/>
      <c r="F22" s="7"/>
      <c r="G22" s="7"/>
      <c r="H22" s="7"/>
      <c r="I22" s="8"/>
    </row>
    <row r="23" spans="2:9" ht="15.75">
      <c r="B23" s="6"/>
      <c r="C23" s="71"/>
      <c r="D23" s="7"/>
      <c r="E23" s="7"/>
      <c r="F23" s="7"/>
      <c r="G23" s="7"/>
      <c r="H23" s="7"/>
      <c r="I23" s="8"/>
    </row>
    <row r="24" spans="2:9" ht="15">
      <c r="B24" s="6"/>
      <c r="D24" s="7"/>
      <c r="E24" s="7"/>
      <c r="F24" s="7"/>
      <c r="G24" s="7"/>
      <c r="H24" s="7"/>
      <c r="I24" s="8"/>
    </row>
    <row r="25" spans="2:9" ht="15">
      <c r="B25" s="6"/>
      <c r="D25" s="7"/>
      <c r="E25" s="7"/>
      <c r="F25" s="7"/>
      <c r="G25" s="7"/>
      <c r="H25" s="7"/>
      <c r="I25" s="8"/>
    </row>
    <row r="26" spans="2:9" ht="15">
      <c r="B26" s="6"/>
      <c r="C26" s="72"/>
      <c r="D26" s="7"/>
      <c r="E26" s="7"/>
      <c r="F26" s="7"/>
      <c r="G26" s="7"/>
      <c r="H26" s="7"/>
      <c r="I26" s="8"/>
    </row>
    <row r="27" spans="2:9" ht="15">
      <c r="B27" s="6"/>
      <c r="C27" s="73"/>
      <c r="D27" s="7"/>
      <c r="E27" s="7"/>
      <c r="F27" s="7"/>
      <c r="G27" s="7"/>
      <c r="H27" s="7"/>
      <c r="I27" s="8"/>
    </row>
    <row r="28" spans="2:9" ht="15">
      <c r="B28" s="6"/>
      <c r="C28" s="73"/>
      <c r="D28" s="7"/>
      <c r="E28" s="7"/>
      <c r="F28" s="7"/>
      <c r="G28" s="7"/>
      <c r="H28" s="7"/>
      <c r="I28" s="8"/>
    </row>
    <row r="29" spans="2:9" ht="15">
      <c r="B29" s="6"/>
      <c r="D29" s="7"/>
      <c r="E29" s="7"/>
      <c r="F29" s="7"/>
      <c r="G29" s="7"/>
      <c r="H29" s="7"/>
      <c r="I29" s="8"/>
    </row>
    <row r="30" spans="2:9" ht="15">
      <c r="B30" s="6"/>
      <c r="C30" s="73"/>
      <c r="D30" s="7"/>
      <c r="E30" s="7"/>
      <c r="F30" s="7"/>
      <c r="G30" s="7"/>
      <c r="H30" s="7"/>
      <c r="I30" s="8"/>
    </row>
    <row r="31" spans="2:9" ht="15">
      <c r="B31" s="6"/>
      <c r="C31" s="73"/>
      <c r="D31" s="7"/>
      <c r="E31" s="7"/>
      <c r="F31" s="7"/>
      <c r="G31" s="7"/>
      <c r="H31" s="7"/>
      <c r="I31" s="8"/>
    </row>
    <row r="32" spans="2:9" ht="15">
      <c r="B32" s="6"/>
      <c r="C32" s="73"/>
      <c r="D32" s="7"/>
      <c r="E32" s="7"/>
      <c r="F32" s="7"/>
      <c r="G32" s="7"/>
      <c r="H32" s="7"/>
      <c r="I32" s="8"/>
    </row>
    <row r="33" spans="2:9" ht="15">
      <c r="B33" s="6"/>
      <c r="C33" s="73"/>
      <c r="D33" s="7"/>
      <c r="E33" s="7"/>
      <c r="F33" s="7"/>
      <c r="G33" s="7"/>
      <c r="H33" s="7"/>
      <c r="I33" s="8"/>
    </row>
    <row r="34" spans="2:9" ht="15">
      <c r="B34" s="6"/>
      <c r="C34" s="74"/>
      <c r="D34" s="7"/>
      <c r="E34" s="7"/>
      <c r="F34" s="7"/>
      <c r="G34" s="7"/>
      <c r="H34" s="7"/>
      <c r="I34" s="8"/>
    </row>
    <row r="35" spans="2:9" ht="15">
      <c r="B35" s="6"/>
      <c r="D35" s="7"/>
      <c r="E35" s="7"/>
      <c r="F35" s="7"/>
      <c r="G35" s="7"/>
      <c r="H35" s="7"/>
      <c r="I35" s="8"/>
    </row>
    <row r="36" spans="2:9" ht="15">
      <c r="B36" s="6"/>
      <c r="C36" s="73"/>
      <c r="D36" s="7"/>
      <c r="E36" s="7"/>
      <c r="F36" s="7"/>
      <c r="G36" s="7"/>
      <c r="H36" s="7"/>
      <c r="I36" s="8"/>
    </row>
    <row r="37" spans="2:9" ht="15">
      <c r="B37" s="6"/>
      <c r="C37" s="73"/>
      <c r="D37" s="7"/>
      <c r="E37" s="7"/>
      <c r="F37" s="7"/>
      <c r="G37" s="7"/>
      <c r="H37" s="7"/>
      <c r="I37" s="8"/>
    </row>
    <row r="38" spans="2:9" ht="15">
      <c r="B38" s="6"/>
      <c r="C38" s="73"/>
      <c r="D38" s="7"/>
      <c r="E38" s="7"/>
      <c r="F38" s="7"/>
      <c r="G38" s="7"/>
      <c r="H38" s="7"/>
      <c r="I38" s="8"/>
    </row>
    <row r="39" spans="2:9" ht="15">
      <c r="B39" s="6"/>
      <c r="C39" s="73"/>
      <c r="D39" s="7"/>
      <c r="E39" s="7"/>
      <c r="F39" s="7"/>
      <c r="G39" s="7"/>
      <c r="H39" s="7"/>
      <c r="I39" s="8"/>
    </row>
    <row r="40" spans="2:9" ht="15">
      <c r="B40" s="6"/>
      <c r="C40" s="73"/>
      <c r="D40" s="7"/>
      <c r="E40" s="7"/>
      <c r="F40" s="7"/>
      <c r="G40" s="7"/>
      <c r="H40" s="7"/>
      <c r="I40" s="8"/>
    </row>
    <row r="41" spans="2:9" ht="15">
      <c r="B41" s="6"/>
      <c r="D41" s="7"/>
      <c r="E41" s="7"/>
      <c r="F41" s="7"/>
      <c r="G41" s="7"/>
      <c r="H41" s="7"/>
      <c r="I41" s="8"/>
    </row>
    <row r="42" spans="2:9" ht="15">
      <c r="B42" s="6"/>
      <c r="C42" s="73"/>
      <c r="D42" s="7"/>
      <c r="E42" s="7"/>
      <c r="F42" s="7"/>
      <c r="G42" s="7"/>
      <c r="H42" s="7"/>
      <c r="I42" s="8"/>
    </row>
    <row r="43" spans="2:9" ht="15">
      <c r="B43" s="6"/>
      <c r="C43" s="73"/>
      <c r="D43" s="7"/>
      <c r="E43" s="7"/>
      <c r="F43" s="7"/>
      <c r="G43" s="7"/>
      <c r="H43" s="7"/>
      <c r="I43" s="8"/>
    </row>
    <row r="44" spans="2:9" ht="15">
      <c r="B44" s="6"/>
      <c r="C44" s="73"/>
      <c r="D44" s="7"/>
      <c r="E44" s="7"/>
      <c r="F44" s="7"/>
      <c r="G44" s="7"/>
      <c r="H44" s="7"/>
      <c r="I44" s="8"/>
    </row>
    <row r="45" spans="2:9" ht="15">
      <c r="B45" s="6"/>
      <c r="C45" s="73"/>
      <c r="D45" s="7"/>
      <c r="E45" s="7"/>
      <c r="F45" s="7"/>
      <c r="G45" s="7"/>
      <c r="H45" s="7"/>
      <c r="I45" s="8"/>
    </row>
    <row r="46" spans="2:9" ht="15">
      <c r="B46" s="6"/>
      <c r="D46" s="7"/>
      <c r="E46" s="7"/>
      <c r="F46" s="7"/>
      <c r="G46" s="7"/>
      <c r="H46" s="7"/>
      <c r="I46" s="8"/>
    </row>
    <row r="47" spans="2:9" ht="15">
      <c r="B47" s="6"/>
      <c r="C47" s="73"/>
      <c r="D47" s="7"/>
      <c r="E47" s="7"/>
      <c r="F47" s="7"/>
      <c r="G47" s="7"/>
      <c r="H47" s="7"/>
      <c r="I47" s="8"/>
    </row>
    <row r="48" spans="2:9" ht="15">
      <c r="B48" s="6"/>
      <c r="C48" s="73"/>
      <c r="D48" s="7"/>
      <c r="E48" s="7"/>
      <c r="F48" s="7"/>
      <c r="G48" s="7"/>
      <c r="H48" s="7"/>
      <c r="I48" s="8"/>
    </row>
    <row r="49" spans="2:9" ht="15">
      <c r="B49" s="6"/>
      <c r="C49" s="73"/>
      <c r="D49" s="7"/>
      <c r="E49" s="7"/>
      <c r="F49" s="7"/>
      <c r="G49" s="7"/>
      <c r="H49" s="7"/>
      <c r="I49" s="8"/>
    </row>
    <row r="50" spans="2:9" ht="15">
      <c r="B50" s="6"/>
      <c r="C50" s="73"/>
      <c r="D50" s="7"/>
      <c r="E50" s="7"/>
      <c r="F50" s="7"/>
      <c r="G50" s="7"/>
      <c r="H50" s="7"/>
      <c r="I50" s="8"/>
    </row>
    <row r="51" spans="2:9" ht="15">
      <c r="B51" s="6"/>
      <c r="C51" s="73"/>
      <c r="D51" s="7"/>
      <c r="E51" s="7"/>
      <c r="F51" s="7"/>
      <c r="G51" s="7"/>
      <c r="H51" s="7"/>
      <c r="I51" s="8"/>
    </row>
    <row r="52" spans="2:9" ht="15">
      <c r="B52" s="6"/>
      <c r="D52" s="7"/>
      <c r="E52" s="7"/>
      <c r="F52" s="7"/>
      <c r="G52" s="7"/>
      <c r="H52" s="7"/>
      <c r="I52" s="8"/>
    </row>
    <row r="53" spans="2:9" ht="15">
      <c r="B53" s="6"/>
      <c r="C53" s="73"/>
      <c r="D53" s="7"/>
      <c r="E53" s="7"/>
      <c r="F53" s="7"/>
      <c r="G53" s="7"/>
      <c r="H53" s="7"/>
      <c r="I53" s="8"/>
    </row>
    <row r="54" spans="2:9" ht="15">
      <c r="B54" s="6"/>
      <c r="C54" s="73"/>
      <c r="D54" s="7"/>
      <c r="E54" s="7"/>
      <c r="F54" s="7"/>
      <c r="G54" s="7"/>
      <c r="H54" s="7"/>
      <c r="I54" s="8"/>
    </row>
    <row r="55" spans="2:9" ht="15">
      <c r="B55" s="6"/>
      <c r="C55" s="73"/>
      <c r="D55" s="7"/>
      <c r="E55" s="7"/>
      <c r="F55" s="7"/>
      <c r="G55" s="7"/>
      <c r="H55" s="7"/>
      <c r="I55" s="8"/>
    </row>
    <row r="56" spans="2:9" ht="15">
      <c r="B56" s="6"/>
      <c r="C56" s="73"/>
      <c r="D56" s="7"/>
      <c r="E56" s="7"/>
      <c r="F56" s="7"/>
      <c r="G56" s="7"/>
      <c r="H56" s="7"/>
      <c r="I56" s="8"/>
    </row>
    <row r="57" spans="2:9" ht="15">
      <c r="B57" s="6"/>
      <c r="C57" s="73"/>
      <c r="D57" s="7"/>
      <c r="E57" s="7"/>
      <c r="F57" s="7"/>
      <c r="G57" s="7"/>
      <c r="H57" s="7"/>
      <c r="I57" s="8"/>
    </row>
    <row r="58" spans="2:9" ht="15">
      <c r="B58" s="6"/>
      <c r="C58" s="73"/>
      <c r="D58" s="7"/>
      <c r="E58" s="7"/>
      <c r="F58" s="7"/>
      <c r="G58" s="7"/>
      <c r="H58" s="7"/>
      <c r="I58" s="8"/>
    </row>
    <row r="59" spans="2:9" ht="15">
      <c r="B59" s="6"/>
      <c r="C59" s="73"/>
      <c r="D59" s="7"/>
      <c r="E59" s="7"/>
      <c r="F59" s="7"/>
      <c r="G59" s="7"/>
      <c r="H59" s="7"/>
      <c r="I59" s="8"/>
    </row>
    <row r="60" spans="2:9" ht="15">
      <c r="B60" s="6"/>
      <c r="D60" s="7"/>
      <c r="E60" s="7"/>
      <c r="F60" s="7"/>
      <c r="G60" s="7"/>
      <c r="H60" s="7"/>
      <c r="I60" s="8"/>
    </row>
    <row r="61" spans="2:9" ht="15">
      <c r="B61" s="6"/>
      <c r="C61" s="73"/>
      <c r="D61" s="7"/>
      <c r="E61" s="7"/>
      <c r="F61" s="7"/>
      <c r="G61" s="7"/>
      <c r="H61" s="7"/>
      <c r="I61" s="8"/>
    </row>
    <row r="62" spans="2:9" ht="15">
      <c r="B62" s="6"/>
      <c r="C62" s="73"/>
      <c r="D62" s="7"/>
      <c r="E62" s="7"/>
      <c r="F62" s="7"/>
      <c r="G62" s="7"/>
      <c r="H62" s="7"/>
      <c r="I62" s="8"/>
    </row>
    <row r="63" spans="2:9" ht="15">
      <c r="B63" s="6"/>
      <c r="C63" s="73"/>
      <c r="D63" s="7"/>
      <c r="E63" s="7"/>
      <c r="F63" s="7"/>
      <c r="G63" s="7"/>
      <c r="H63" s="7"/>
      <c r="I63" s="8"/>
    </row>
    <row r="64" spans="2:9" ht="15">
      <c r="B64" s="6"/>
      <c r="C64" s="73"/>
      <c r="D64" s="7"/>
      <c r="E64" s="7"/>
      <c r="F64" s="7"/>
      <c r="G64" s="7"/>
      <c r="H64" s="7"/>
      <c r="I64" s="8"/>
    </row>
    <row r="65" spans="2:9" ht="15">
      <c r="B65" s="6"/>
      <c r="C65" s="73"/>
      <c r="D65" s="7"/>
      <c r="E65" s="7"/>
      <c r="F65" s="7"/>
      <c r="G65" s="7"/>
      <c r="H65" s="7"/>
      <c r="I65" s="8"/>
    </row>
    <row r="66" spans="2:9" ht="15">
      <c r="B66" s="6"/>
      <c r="D66" s="7"/>
      <c r="E66" s="7"/>
      <c r="F66" s="7"/>
      <c r="G66" s="7"/>
      <c r="H66" s="7"/>
      <c r="I66" s="8"/>
    </row>
    <row r="67" spans="2:9" ht="15">
      <c r="B67" s="6"/>
      <c r="C67" s="73"/>
      <c r="D67" s="7"/>
      <c r="E67" s="7"/>
      <c r="F67" s="7"/>
      <c r="G67" s="7"/>
      <c r="H67" s="7"/>
      <c r="I67" s="8"/>
    </row>
    <row r="68" spans="2:9" ht="15">
      <c r="B68" s="6"/>
      <c r="C68" s="73"/>
      <c r="D68" s="7"/>
      <c r="E68" s="7"/>
      <c r="F68" s="7"/>
      <c r="G68" s="7"/>
      <c r="H68" s="7"/>
      <c r="I68" s="8"/>
    </row>
    <row r="69" spans="2:9" ht="15">
      <c r="B69" s="6"/>
      <c r="C69" s="73"/>
      <c r="D69" s="7"/>
      <c r="E69" s="7"/>
      <c r="F69" s="7"/>
      <c r="G69" s="7"/>
      <c r="H69" s="7"/>
      <c r="I69" s="8"/>
    </row>
    <row r="70" spans="2:9" ht="15">
      <c r="B70" s="6"/>
      <c r="C70" s="73"/>
      <c r="D70" s="7"/>
      <c r="E70" s="7"/>
      <c r="F70" s="7"/>
      <c r="G70" s="7"/>
      <c r="H70" s="7"/>
      <c r="I70" s="8"/>
    </row>
    <row r="71" spans="2:9" ht="15">
      <c r="B71" s="6"/>
      <c r="C71" s="73"/>
      <c r="D71" s="7"/>
      <c r="E71" s="7"/>
      <c r="F71" s="7"/>
      <c r="G71" s="7"/>
      <c r="H71" s="7"/>
      <c r="I71" s="8"/>
    </row>
    <row r="72" spans="2:9" ht="15">
      <c r="B72" s="6"/>
      <c r="C72" s="73"/>
      <c r="D72" s="7"/>
      <c r="E72" s="7"/>
      <c r="F72" s="7"/>
      <c r="G72" s="7"/>
      <c r="H72" s="7"/>
      <c r="I72" s="8"/>
    </row>
    <row r="73" spans="2:9" ht="15">
      <c r="B73" s="6"/>
      <c r="C73" s="73"/>
      <c r="D73" s="7"/>
      <c r="E73" s="7"/>
      <c r="F73" s="7"/>
      <c r="G73" s="7"/>
      <c r="H73" s="7"/>
      <c r="I73" s="8"/>
    </row>
    <row r="74" spans="2:9" ht="15">
      <c r="B74" s="6"/>
      <c r="D74" s="7"/>
      <c r="E74" s="7"/>
      <c r="F74" s="7"/>
      <c r="G74" s="7"/>
      <c r="H74" s="7"/>
      <c r="I74" s="8"/>
    </row>
    <row r="75" spans="2:9" ht="15">
      <c r="B75" s="6"/>
      <c r="C75" s="73"/>
      <c r="D75" s="7"/>
      <c r="E75" s="7"/>
      <c r="F75" s="7"/>
      <c r="G75" s="7"/>
      <c r="H75" s="7"/>
      <c r="I75" s="8"/>
    </row>
    <row r="76" spans="2:9" ht="15">
      <c r="B76" s="6"/>
      <c r="C76" s="73"/>
      <c r="D76" s="7"/>
      <c r="E76" s="7"/>
      <c r="F76" s="7"/>
      <c r="G76" s="7"/>
      <c r="H76" s="7"/>
      <c r="I76" s="8"/>
    </row>
    <row r="77" spans="2:9" ht="15">
      <c r="B77" s="6"/>
      <c r="C77" s="73"/>
      <c r="D77" s="7"/>
      <c r="E77" s="7"/>
      <c r="F77" s="7"/>
      <c r="G77" s="7"/>
      <c r="H77" s="7"/>
      <c r="I77" s="8"/>
    </row>
    <row r="78" spans="2:9" ht="15">
      <c r="B78" s="6"/>
      <c r="C78" s="73"/>
      <c r="D78" s="7"/>
      <c r="E78" s="7"/>
      <c r="F78" s="7"/>
      <c r="G78" s="7"/>
      <c r="H78" s="7"/>
      <c r="I78" s="8"/>
    </row>
    <row r="79" spans="2:9" ht="15">
      <c r="B79" s="6"/>
      <c r="C79" s="73"/>
      <c r="D79" s="7"/>
      <c r="E79" s="7"/>
      <c r="F79" s="7"/>
      <c r="G79" s="7"/>
      <c r="H79" s="7"/>
      <c r="I79" s="8"/>
    </row>
    <row r="80" spans="2:9" ht="15">
      <c r="B80" s="6"/>
      <c r="D80" s="7"/>
      <c r="E80" s="7"/>
      <c r="F80" s="7"/>
      <c r="G80" s="7"/>
      <c r="H80" s="7"/>
      <c r="I80" s="8"/>
    </row>
    <row r="81" spans="2:9" ht="15">
      <c r="B81" s="6"/>
      <c r="C81" s="73"/>
      <c r="D81" s="7"/>
      <c r="E81" s="7"/>
      <c r="F81" s="7"/>
      <c r="G81" s="7"/>
      <c r="H81" s="7"/>
      <c r="I81" s="8"/>
    </row>
    <row r="82" spans="2:9" ht="15">
      <c r="B82" s="6"/>
      <c r="C82" s="73"/>
      <c r="D82" s="7"/>
      <c r="E82" s="7"/>
      <c r="F82" s="7"/>
      <c r="G82" s="7"/>
      <c r="H82" s="7"/>
      <c r="I82" s="8"/>
    </row>
    <row r="83" spans="2:9" ht="15">
      <c r="B83" s="6"/>
      <c r="C83" s="73"/>
      <c r="D83" s="7"/>
      <c r="E83" s="7"/>
      <c r="F83" s="7"/>
      <c r="G83" s="7"/>
      <c r="H83" s="7"/>
      <c r="I83" s="8"/>
    </row>
    <row r="84" spans="2:9" ht="15">
      <c r="B84" s="6"/>
      <c r="C84" s="73"/>
      <c r="D84" s="7"/>
      <c r="E84" s="7"/>
      <c r="F84" s="7"/>
      <c r="G84" s="7"/>
      <c r="H84" s="7"/>
      <c r="I84" s="8"/>
    </row>
    <row r="85" spans="2:9" ht="15">
      <c r="B85" s="6"/>
      <c r="C85" s="73"/>
      <c r="D85" s="7"/>
      <c r="E85" s="7"/>
      <c r="F85" s="7"/>
      <c r="G85" s="7"/>
      <c r="H85" s="7"/>
      <c r="I85" s="8"/>
    </row>
    <row r="86" spans="2:9" ht="15">
      <c r="B86" s="6"/>
      <c r="C86" s="73"/>
      <c r="D86" s="7"/>
      <c r="E86" s="7"/>
      <c r="F86" s="7"/>
      <c r="G86" s="7"/>
      <c r="H86" s="7"/>
      <c r="I86" s="8"/>
    </row>
    <row r="87" spans="2:9" ht="15">
      <c r="B87" s="6"/>
      <c r="C87" s="73"/>
      <c r="D87" s="7"/>
      <c r="E87" s="7"/>
      <c r="F87" s="7"/>
      <c r="G87" s="7"/>
      <c r="H87" s="7"/>
      <c r="I87" s="8"/>
    </row>
    <row r="88" spans="2:9" ht="15">
      <c r="B88" s="6"/>
      <c r="D88" s="7"/>
      <c r="E88" s="7"/>
      <c r="F88" s="7"/>
      <c r="G88" s="7"/>
      <c r="H88" s="7"/>
      <c r="I88" s="8"/>
    </row>
    <row r="89" spans="2:9" ht="15">
      <c r="B89" s="6"/>
      <c r="C89" s="73"/>
      <c r="D89" s="7"/>
      <c r="E89" s="7"/>
      <c r="F89" s="7"/>
      <c r="G89" s="7"/>
      <c r="H89" s="7"/>
      <c r="I89" s="8"/>
    </row>
    <row r="90" spans="2:9" ht="15">
      <c r="B90" s="6"/>
      <c r="C90" s="73"/>
      <c r="D90" s="7"/>
      <c r="E90" s="7"/>
      <c r="F90" s="7"/>
      <c r="G90" s="7"/>
      <c r="H90" s="7"/>
      <c r="I90" s="8"/>
    </row>
    <row r="91" spans="2:9" ht="15">
      <c r="B91" s="6"/>
      <c r="C91" s="73"/>
      <c r="D91" s="7"/>
      <c r="E91" s="7"/>
      <c r="F91" s="7"/>
      <c r="G91" s="7"/>
      <c r="H91" s="7"/>
      <c r="I91" s="8"/>
    </row>
    <row r="92" spans="2:9" ht="15">
      <c r="B92" s="6"/>
      <c r="C92" s="73"/>
      <c r="D92" s="7"/>
      <c r="E92" s="7"/>
      <c r="F92" s="7"/>
      <c r="G92" s="7"/>
      <c r="H92" s="7"/>
      <c r="I92" s="8"/>
    </row>
    <row r="93" spans="2:9" ht="15">
      <c r="B93" s="6"/>
      <c r="C93" s="73"/>
      <c r="D93" s="7"/>
      <c r="E93" s="7"/>
      <c r="F93" s="7"/>
      <c r="G93" s="7"/>
      <c r="H93" s="7"/>
      <c r="I93" s="8"/>
    </row>
    <row r="94" spans="2:9" ht="15">
      <c r="B94" s="6"/>
      <c r="D94" s="7"/>
      <c r="E94" s="7"/>
      <c r="F94" s="7"/>
      <c r="G94" s="7"/>
      <c r="H94" s="7"/>
      <c r="I94" s="8"/>
    </row>
    <row r="95" spans="2:9" ht="15">
      <c r="B95" s="6"/>
      <c r="C95" s="73"/>
      <c r="D95" s="7"/>
      <c r="E95" s="7"/>
      <c r="F95" s="7"/>
      <c r="G95" s="7"/>
      <c r="H95" s="7"/>
      <c r="I95" s="8"/>
    </row>
    <row r="96" spans="2:9" ht="15">
      <c r="B96" s="6"/>
      <c r="C96" s="73"/>
      <c r="D96" s="7"/>
      <c r="E96" s="7"/>
      <c r="F96" s="7"/>
      <c r="G96" s="7"/>
      <c r="H96" s="7"/>
      <c r="I96" s="8"/>
    </row>
    <row r="97" spans="2:9" ht="15">
      <c r="B97" s="6"/>
      <c r="C97" s="73"/>
      <c r="D97" s="7"/>
      <c r="E97" s="7"/>
      <c r="F97" s="7"/>
      <c r="G97" s="7"/>
      <c r="H97" s="7"/>
      <c r="I97" s="8"/>
    </row>
    <row r="98" spans="2:9" ht="15">
      <c r="B98" s="6"/>
      <c r="C98" s="73"/>
      <c r="D98" s="7"/>
      <c r="E98" s="7"/>
      <c r="F98" s="7"/>
      <c r="G98" s="7"/>
      <c r="H98" s="7"/>
      <c r="I98" s="8"/>
    </row>
    <row r="99" spans="2:9" ht="15">
      <c r="B99" s="6"/>
      <c r="C99" s="73"/>
      <c r="D99" s="7"/>
      <c r="E99" s="7"/>
      <c r="F99" s="7"/>
      <c r="G99" s="7"/>
      <c r="H99" s="7"/>
      <c r="I99" s="8"/>
    </row>
    <row r="100" spans="2:9" ht="15">
      <c r="B100" s="6"/>
      <c r="C100" s="73"/>
      <c r="D100" s="7"/>
      <c r="E100" s="7"/>
      <c r="F100" s="7"/>
      <c r="G100" s="7"/>
      <c r="H100" s="7"/>
      <c r="I100" s="8"/>
    </row>
    <row r="101" spans="2:9" ht="15">
      <c r="B101" s="6"/>
      <c r="C101" s="74"/>
      <c r="D101" s="7"/>
      <c r="E101" s="7"/>
      <c r="F101" s="7"/>
      <c r="G101" s="7"/>
      <c r="H101" s="7"/>
      <c r="I101" s="8"/>
    </row>
    <row r="102" spans="2:9" ht="15">
      <c r="B102" s="6"/>
      <c r="C102" s="7"/>
      <c r="D102" s="7"/>
      <c r="E102" s="7"/>
      <c r="F102" s="7"/>
      <c r="G102" s="7"/>
      <c r="H102" s="7"/>
      <c r="I102" s="8"/>
    </row>
    <row r="103" spans="2:9" ht="15">
      <c r="B103" s="6"/>
      <c r="C103" s="75"/>
      <c r="D103" s="7"/>
      <c r="E103" s="7"/>
      <c r="F103" s="7"/>
      <c r="G103" s="7"/>
      <c r="H103" s="7"/>
      <c r="I103" s="8"/>
    </row>
    <row r="104" spans="2:9" ht="15">
      <c r="B104" s="6"/>
      <c r="C104" s="75"/>
      <c r="D104" s="7"/>
      <c r="E104" s="7"/>
      <c r="F104" s="7"/>
      <c r="G104" s="7"/>
      <c r="H104" s="7"/>
      <c r="I104" s="8"/>
    </row>
    <row r="105" spans="2:9" ht="15">
      <c r="B105" s="6"/>
      <c r="C105" s="75"/>
      <c r="D105" s="7"/>
      <c r="E105" s="7"/>
      <c r="F105" s="7"/>
      <c r="G105" s="7"/>
      <c r="H105" s="7"/>
      <c r="I105" s="8"/>
    </row>
    <row r="106" spans="2:9" ht="15">
      <c r="B106" s="6"/>
      <c r="C106" s="75"/>
      <c r="D106" s="7"/>
      <c r="E106" s="7"/>
      <c r="F106" s="7"/>
      <c r="G106" s="7"/>
      <c r="H106" s="7"/>
      <c r="I106" s="8"/>
    </row>
    <row r="107" spans="2:9" ht="15">
      <c r="B107" s="6"/>
      <c r="C107" s="75"/>
      <c r="D107" s="7"/>
      <c r="E107" s="7"/>
      <c r="F107" s="7"/>
      <c r="G107" s="7"/>
      <c r="H107" s="7"/>
      <c r="I107" s="8"/>
    </row>
    <row r="108" spans="2:9" ht="15">
      <c r="B108" s="6"/>
      <c r="C108" s="75"/>
      <c r="D108" s="7"/>
      <c r="E108" s="7"/>
      <c r="F108" s="7"/>
      <c r="G108" s="7"/>
      <c r="H108" s="7"/>
      <c r="I108" s="8"/>
    </row>
    <row r="109" spans="2:9" ht="15">
      <c r="B109" s="6"/>
      <c r="C109" s="76"/>
      <c r="D109" s="7"/>
      <c r="E109" s="7"/>
      <c r="F109" s="7"/>
      <c r="G109" s="7"/>
      <c r="H109" s="7"/>
      <c r="I109" s="8"/>
    </row>
    <row r="110" spans="2:9" ht="15">
      <c r="B110" s="9"/>
      <c r="C110" s="10"/>
      <c r="D110" s="10"/>
      <c r="E110" s="10"/>
      <c r="F110" s="10"/>
      <c r="G110" s="10"/>
      <c r="H110" s="10"/>
      <c r="I110" s="11"/>
    </row>
  </sheetData>
  <sheetProtection/>
  <mergeCells count="4">
    <mergeCell ref="B3:J4"/>
    <mergeCell ref="B8:C8"/>
    <mergeCell ref="B11:C11"/>
    <mergeCell ref="D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4"/>
  <sheetViews>
    <sheetView zoomScalePageLayoutView="0" workbookViewId="0" topLeftCell="A1">
      <selection activeCell="K28" sqref="K28"/>
    </sheetView>
  </sheetViews>
  <sheetFormatPr defaultColWidth="11.421875" defaultRowHeight="15"/>
  <cols>
    <col min="1" max="5" width="11.421875" style="3" customWidth="1"/>
    <col min="6" max="6" width="14.28125" style="3" customWidth="1"/>
    <col min="7" max="7" width="30.140625" style="3" customWidth="1"/>
    <col min="8" max="8" width="14.421875" style="3" customWidth="1"/>
    <col min="9" max="16384" width="11.421875" style="3" customWidth="1"/>
  </cols>
  <sheetData>
    <row r="1" ht="15"/>
    <row r="2" ht="15"/>
    <row r="3" spans="2:10" ht="15">
      <c r="B3" s="122" t="s">
        <v>0</v>
      </c>
      <c r="C3" s="122"/>
      <c r="D3" s="122"/>
      <c r="E3" s="122"/>
      <c r="F3" s="122"/>
      <c r="G3" s="122"/>
      <c r="H3" s="122"/>
      <c r="I3" s="122"/>
      <c r="J3" s="122"/>
    </row>
    <row r="4" spans="2:10" ht="15">
      <c r="B4" s="122"/>
      <c r="C4" s="122"/>
      <c r="D4" s="122"/>
      <c r="E4" s="122"/>
      <c r="F4" s="122"/>
      <c r="G4" s="122"/>
      <c r="H4" s="122"/>
      <c r="I4" s="122"/>
      <c r="J4" s="122"/>
    </row>
    <row r="6" spans="2:9" ht="15">
      <c r="B6" s="55" t="s">
        <v>87</v>
      </c>
      <c r="C6" s="4"/>
      <c r="D6" s="4"/>
      <c r="E6" s="4"/>
      <c r="F6" s="4"/>
      <c r="G6" s="4"/>
      <c r="H6" s="4"/>
      <c r="I6" s="5"/>
    </row>
    <row r="7" spans="2:9" ht="15">
      <c r="B7" s="6"/>
      <c r="C7" s="7"/>
      <c r="D7" s="7"/>
      <c r="E7" s="7"/>
      <c r="F7" s="7"/>
      <c r="G7" s="7"/>
      <c r="H7" s="7"/>
      <c r="I7" s="8"/>
    </row>
    <row r="8" spans="2:9" ht="15">
      <c r="B8" s="123" t="s">
        <v>88</v>
      </c>
      <c r="C8" s="124"/>
      <c r="D8" s="127"/>
      <c r="E8" s="127"/>
      <c r="F8" s="127"/>
      <c r="G8" s="127"/>
      <c r="H8" s="127"/>
      <c r="I8" s="56"/>
    </row>
    <row r="9" spans="2:9" ht="6.75" customHeight="1">
      <c r="B9" s="57"/>
      <c r="C9" s="58"/>
      <c r="D9" s="20"/>
      <c r="E9" s="20"/>
      <c r="F9" s="20"/>
      <c r="G9" s="20"/>
      <c r="H9" s="20"/>
      <c r="I9" s="59"/>
    </row>
    <row r="10" ht="8.25" customHeight="1"/>
    <row r="11" spans="2:9" ht="15">
      <c r="B11" s="125" t="s">
        <v>89</v>
      </c>
      <c r="C11" s="126"/>
      <c r="D11" s="128"/>
      <c r="E11" s="128"/>
      <c r="F11" s="128"/>
      <c r="G11" s="128"/>
      <c r="H11" s="128"/>
      <c r="I11" s="129"/>
    </row>
    <row r="12" spans="2:9" ht="15">
      <c r="B12" s="6"/>
      <c r="C12" s="7"/>
      <c r="D12" s="7"/>
      <c r="E12" s="7"/>
      <c r="F12" s="7"/>
      <c r="G12" s="7"/>
      <c r="H12" s="7"/>
      <c r="I12" s="8"/>
    </row>
    <row r="13" spans="2:9" ht="15">
      <c r="B13" s="6"/>
      <c r="C13" s="7"/>
      <c r="D13" s="7"/>
      <c r="E13" s="7"/>
      <c r="F13" s="7"/>
      <c r="G13" s="7"/>
      <c r="H13" s="7"/>
      <c r="I13" s="8"/>
    </row>
    <row r="14" spans="2:9" ht="15">
      <c r="B14" s="6"/>
      <c r="C14" s="7"/>
      <c r="D14" s="7"/>
      <c r="E14" s="7"/>
      <c r="F14" s="7"/>
      <c r="G14" s="7"/>
      <c r="H14" s="7"/>
      <c r="I14" s="8"/>
    </row>
    <row r="15" spans="2:9" ht="15">
      <c r="B15" s="6"/>
      <c r="C15" s="7"/>
      <c r="D15" s="7"/>
      <c r="E15" s="7"/>
      <c r="F15" s="7"/>
      <c r="G15" s="7"/>
      <c r="H15" s="7"/>
      <c r="I15" s="8"/>
    </row>
    <row r="16" spans="2:9" ht="15">
      <c r="B16" s="6"/>
      <c r="C16" s="7"/>
      <c r="D16" s="7"/>
      <c r="E16" s="7"/>
      <c r="F16" s="7"/>
      <c r="G16" s="7"/>
      <c r="H16" s="7"/>
      <c r="I16" s="8"/>
    </row>
    <row r="17" spans="2:9" ht="15">
      <c r="B17" s="6"/>
      <c r="C17" s="7"/>
      <c r="D17" s="7"/>
      <c r="E17" s="7"/>
      <c r="F17" s="7"/>
      <c r="G17" s="7"/>
      <c r="H17" s="7"/>
      <c r="I17" s="8"/>
    </row>
    <row r="18" spans="2:9" ht="15">
      <c r="B18" s="6"/>
      <c r="C18" s="7"/>
      <c r="D18" s="7"/>
      <c r="E18" s="7"/>
      <c r="F18" s="7"/>
      <c r="G18" s="7"/>
      <c r="H18" s="7"/>
      <c r="I18" s="8"/>
    </row>
    <row r="19" spans="2:9" ht="15">
      <c r="B19" s="6"/>
      <c r="C19" s="7"/>
      <c r="D19" s="7"/>
      <c r="E19" s="7"/>
      <c r="F19" s="7"/>
      <c r="G19" s="7"/>
      <c r="H19" s="7"/>
      <c r="I19" s="8"/>
    </row>
    <row r="20" spans="2:9" ht="15">
      <c r="B20" s="6"/>
      <c r="C20" s="7"/>
      <c r="D20" s="7"/>
      <c r="E20" s="7"/>
      <c r="F20" s="7"/>
      <c r="G20" s="7"/>
      <c r="H20" s="7"/>
      <c r="I20" s="8"/>
    </row>
    <row r="21" spans="2:9" ht="15">
      <c r="B21" s="6"/>
      <c r="C21" s="7"/>
      <c r="D21" s="7"/>
      <c r="E21" s="7"/>
      <c r="F21" s="7"/>
      <c r="G21" s="7"/>
      <c r="H21" s="7"/>
      <c r="I21" s="8"/>
    </row>
    <row r="22" spans="2:9" ht="15">
      <c r="B22" s="6"/>
      <c r="C22" s="7"/>
      <c r="D22" s="7"/>
      <c r="E22" s="7"/>
      <c r="F22" s="7"/>
      <c r="G22" s="7"/>
      <c r="H22" s="7"/>
      <c r="I22" s="8"/>
    </row>
    <row r="23" spans="2:9" ht="15">
      <c r="B23" s="6"/>
      <c r="C23" s="7"/>
      <c r="D23" s="7"/>
      <c r="E23" s="7"/>
      <c r="F23" s="7"/>
      <c r="G23" s="7"/>
      <c r="H23" s="7"/>
      <c r="I23" s="8"/>
    </row>
    <row r="24" spans="2:9" ht="15">
      <c r="B24" s="6"/>
      <c r="C24" s="7"/>
      <c r="D24" s="7"/>
      <c r="E24" s="7"/>
      <c r="F24" s="7"/>
      <c r="G24" s="7"/>
      <c r="H24" s="7"/>
      <c r="I24" s="8"/>
    </row>
    <row r="25" spans="2:9" ht="15">
      <c r="B25" s="6"/>
      <c r="C25" s="7"/>
      <c r="D25" s="7"/>
      <c r="E25" s="7"/>
      <c r="F25" s="7"/>
      <c r="G25" s="7"/>
      <c r="H25" s="7"/>
      <c r="I25" s="8"/>
    </row>
    <row r="26" spans="2:9" ht="15">
      <c r="B26" s="6"/>
      <c r="C26" s="7"/>
      <c r="D26" s="7"/>
      <c r="E26" s="7"/>
      <c r="F26" s="7"/>
      <c r="G26" s="7"/>
      <c r="H26" s="7"/>
      <c r="I26" s="8"/>
    </row>
    <row r="27" spans="2:9" ht="15">
      <c r="B27" s="6"/>
      <c r="C27" s="7"/>
      <c r="D27" s="7"/>
      <c r="E27" s="7"/>
      <c r="F27" s="7"/>
      <c r="G27" s="7"/>
      <c r="H27" s="7"/>
      <c r="I27" s="8"/>
    </row>
    <row r="28" spans="2:9" ht="15">
      <c r="B28" s="6"/>
      <c r="C28" s="7"/>
      <c r="D28" s="7"/>
      <c r="E28" s="7"/>
      <c r="F28" s="7"/>
      <c r="G28" s="7"/>
      <c r="H28" s="7"/>
      <c r="I28" s="8"/>
    </row>
    <row r="29" spans="2:9" ht="15">
      <c r="B29" s="6"/>
      <c r="C29" s="7"/>
      <c r="D29" s="7"/>
      <c r="E29" s="7"/>
      <c r="F29" s="7"/>
      <c r="G29" s="7"/>
      <c r="H29" s="7"/>
      <c r="I29" s="8"/>
    </row>
    <row r="30" spans="2:9" ht="15">
      <c r="B30" s="6"/>
      <c r="C30" s="7"/>
      <c r="D30" s="7"/>
      <c r="E30" s="7"/>
      <c r="F30" s="7"/>
      <c r="G30" s="7"/>
      <c r="H30" s="7"/>
      <c r="I30" s="8"/>
    </row>
    <row r="31" spans="2:9" ht="15">
      <c r="B31" s="6"/>
      <c r="C31" s="7"/>
      <c r="D31" s="7"/>
      <c r="E31" s="7"/>
      <c r="F31" s="7"/>
      <c r="G31" s="7"/>
      <c r="H31" s="7"/>
      <c r="I31" s="8"/>
    </row>
    <row r="32" spans="2:9" ht="15">
      <c r="B32" s="6"/>
      <c r="C32" s="7"/>
      <c r="D32" s="7"/>
      <c r="E32" s="7"/>
      <c r="F32" s="7"/>
      <c r="G32" s="7"/>
      <c r="H32" s="7"/>
      <c r="I32" s="8"/>
    </row>
    <row r="33" spans="2:9" ht="15">
      <c r="B33" s="6"/>
      <c r="C33" s="7"/>
      <c r="D33" s="7"/>
      <c r="E33" s="7"/>
      <c r="F33" s="7"/>
      <c r="G33" s="7"/>
      <c r="H33" s="7"/>
      <c r="I33" s="8"/>
    </row>
    <row r="34" spans="2:9" ht="15">
      <c r="B34" s="9"/>
      <c r="C34" s="10"/>
      <c r="D34" s="10"/>
      <c r="E34" s="10"/>
      <c r="F34" s="10"/>
      <c r="G34" s="10"/>
      <c r="H34" s="10"/>
      <c r="I34" s="11"/>
    </row>
  </sheetData>
  <sheetProtection/>
  <mergeCells count="5">
    <mergeCell ref="B3:J4"/>
    <mergeCell ref="B8:C8"/>
    <mergeCell ref="D8:H8"/>
    <mergeCell ref="B11:C11"/>
    <mergeCell ref="D11:I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E21" sqref="E21"/>
    </sheetView>
  </sheetViews>
  <sheetFormatPr defaultColWidth="11.421875" defaultRowHeight="15"/>
  <cols>
    <col min="2" max="2" width="40.28125" style="0" customWidth="1"/>
    <col min="3" max="3" width="16.57421875" style="0" customWidth="1"/>
    <col min="5" max="5" width="25.00390625" style="0" customWidth="1"/>
    <col min="6" max="6" width="19.140625" style="0" customWidth="1"/>
    <col min="7" max="7" width="20.421875" style="0" customWidth="1"/>
  </cols>
  <sheetData>
    <row r="2" spans="2:9" ht="15">
      <c r="B2" s="133" t="s">
        <v>38</v>
      </c>
      <c r="C2" s="134"/>
      <c r="E2" s="131" t="s">
        <v>56</v>
      </c>
      <c r="F2" s="131"/>
      <c r="G2" s="131"/>
      <c r="H2" s="131"/>
      <c r="I2" s="131"/>
    </row>
    <row r="3" spans="2:9" ht="15">
      <c r="B3" s="15" t="s">
        <v>41</v>
      </c>
      <c r="C3" s="2" t="s">
        <v>39</v>
      </c>
      <c r="E3" s="132"/>
      <c r="F3" s="136" t="s">
        <v>57</v>
      </c>
      <c r="G3" s="136"/>
      <c r="H3" s="136" t="s">
        <v>59</v>
      </c>
      <c r="I3" s="136"/>
    </row>
    <row r="4" spans="2:9" ht="15">
      <c r="B4" s="1" t="s">
        <v>42</v>
      </c>
      <c r="C4" s="2" t="s">
        <v>39</v>
      </c>
      <c r="E4" s="132"/>
      <c r="F4" s="136" t="s">
        <v>58</v>
      </c>
      <c r="G4" s="136"/>
      <c r="H4" s="136" t="s">
        <v>60</v>
      </c>
      <c r="I4" s="136"/>
    </row>
    <row r="5" spans="2:9" ht="15">
      <c r="B5" s="1" t="s">
        <v>44</v>
      </c>
      <c r="C5" s="2" t="s">
        <v>39</v>
      </c>
      <c r="E5" s="16" t="s">
        <v>61</v>
      </c>
      <c r="F5" s="16" t="s">
        <v>62</v>
      </c>
      <c r="G5" s="16" t="s">
        <v>63</v>
      </c>
      <c r="H5" s="16" t="s">
        <v>62</v>
      </c>
      <c r="I5" s="16" t="s">
        <v>63</v>
      </c>
    </row>
    <row r="6" spans="2:9" ht="15">
      <c r="B6" s="1" t="s">
        <v>43</v>
      </c>
      <c r="C6" s="2" t="s">
        <v>39</v>
      </c>
      <c r="E6" s="18" t="s">
        <v>39</v>
      </c>
      <c r="F6" s="17">
        <v>689000</v>
      </c>
      <c r="G6" s="17">
        <v>482000</v>
      </c>
      <c r="H6" s="17">
        <v>210000</v>
      </c>
      <c r="I6" s="17">
        <v>173000</v>
      </c>
    </row>
    <row r="7" spans="2:9" ht="15">
      <c r="B7" s="1" t="s">
        <v>45</v>
      </c>
      <c r="C7" s="2" t="s">
        <v>39</v>
      </c>
      <c r="E7" s="18" t="s">
        <v>40</v>
      </c>
      <c r="F7" s="17">
        <v>551000</v>
      </c>
      <c r="G7" s="17">
        <v>386000</v>
      </c>
      <c r="H7" s="17">
        <v>168000</v>
      </c>
      <c r="I7" s="17">
        <v>139000</v>
      </c>
    </row>
    <row r="8" spans="2:3" ht="15">
      <c r="B8" s="1" t="s">
        <v>46</v>
      </c>
      <c r="C8" s="2" t="s">
        <v>39</v>
      </c>
    </row>
    <row r="9" spans="2:9" ht="15">
      <c r="B9" s="1" t="s">
        <v>47</v>
      </c>
      <c r="C9" s="2" t="s">
        <v>39</v>
      </c>
      <c r="I9" s="78"/>
    </row>
    <row r="10" spans="2:10" ht="15">
      <c r="B10" s="1" t="s">
        <v>48</v>
      </c>
      <c r="C10" s="2" t="s">
        <v>39</v>
      </c>
      <c r="J10" s="78"/>
    </row>
    <row r="11" spans="2:7" ht="15">
      <c r="B11" s="1" t="s">
        <v>49</v>
      </c>
      <c r="C11" s="2" t="s">
        <v>39</v>
      </c>
      <c r="E11" s="133" t="s">
        <v>64</v>
      </c>
      <c r="F11" s="135"/>
      <c r="G11" s="134"/>
    </row>
    <row r="12" spans="2:7" ht="15">
      <c r="B12" s="1" t="s">
        <v>50</v>
      </c>
      <c r="C12" s="2" t="s">
        <v>39</v>
      </c>
      <c r="E12" s="19" t="s">
        <v>65</v>
      </c>
      <c r="F12" s="19" t="s">
        <v>66</v>
      </c>
      <c r="G12" s="19" t="s">
        <v>67</v>
      </c>
    </row>
    <row r="13" spans="2:7" ht="15">
      <c r="B13" s="1" t="s">
        <v>110</v>
      </c>
      <c r="C13" s="2" t="s">
        <v>40</v>
      </c>
      <c r="E13" s="1" t="s">
        <v>68</v>
      </c>
      <c r="F13" s="18">
        <v>388</v>
      </c>
      <c r="G13" s="18">
        <v>311</v>
      </c>
    </row>
    <row r="14" spans="2:7" ht="15">
      <c r="B14" s="84" t="s">
        <v>111</v>
      </c>
      <c r="C14" s="2" t="s">
        <v>40</v>
      </c>
      <c r="E14" s="1" t="s">
        <v>69</v>
      </c>
      <c r="F14" s="18">
        <v>451</v>
      </c>
      <c r="G14" s="18">
        <v>361</v>
      </c>
    </row>
    <row r="15" spans="2:7" ht="15">
      <c r="B15" s="84" t="s">
        <v>112</v>
      </c>
      <c r="C15" s="2" t="s">
        <v>40</v>
      </c>
      <c r="E15" s="1" t="s">
        <v>70</v>
      </c>
      <c r="F15" s="18">
        <v>509</v>
      </c>
      <c r="G15" s="18">
        <v>407</v>
      </c>
    </row>
    <row r="16" spans="5:7" ht="15">
      <c r="E16" s="1" t="s">
        <v>71</v>
      </c>
      <c r="F16" s="18">
        <v>479</v>
      </c>
      <c r="G16" s="18">
        <v>383</v>
      </c>
    </row>
    <row r="17" spans="5:7" ht="16.5" customHeight="1">
      <c r="E17" s="1" t="s">
        <v>72</v>
      </c>
      <c r="F17" s="18">
        <v>280</v>
      </c>
      <c r="G17" s="18">
        <v>224</v>
      </c>
    </row>
    <row r="18" spans="5:7" ht="15">
      <c r="E18" s="1" t="s">
        <v>73</v>
      </c>
      <c r="F18" s="18">
        <v>429</v>
      </c>
      <c r="G18" s="18">
        <v>343</v>
      </c>
    </row>
    <row r="19" spans="2:3" ht="15">
      <c r="B19" s="130" t="s">
        <v>51</v>
      </c>
      <c r="C19" s="130"/>
    </row>
    <row r="20" spans="2:3" ht="15">
      <c r="B20" s="12" t="s">
        <v>53</v>
      </c>
      <c r="C20" s="14" t="s">
        <v>52</v>
      </c>
    </row>
    <row r="21" spans="2:3" ht="31.5" customHeight="1">
      <c r="B21" s="13" t="s">
        <v>55</v>
      </c>
      <c r="C21" s="14" t="s">
        <v>54</v>
      </c>
    </row>
    <row r="22" ht="31.5" customHeight="1"/>
  </sheetData>
  <sheetProtection/>
  <mergeCells count="9">
    <mergeCell ref="B19:C19"/>
    <mergeCell ref="E2:I2"/>
    <mergeCell ref="E3:E4"/>
    <mergeCell ref="B2:C2"/>
    <mergeCell ref="E11:G11"/>
    <mergeCell ref="F3:G3"/>
    <mergeCell ref="F4:G4"/>
    <mergeCell ref="H3:I3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.7109375" style="0" customWidth="1"/>
    <col min="2" max="2" width="20.8515625" style="0" customWidth="1"/>
  </cols>
  <sheetData>
    <row r="2" ht="15">
      <c r="B2" s="79" t="s">
        <v>95</v>
      </c>
    </row>
    <row r="3" ht="15">
      <c r="B3" s="80" t="s">
        <v>96</v>
      </c>
    </row>
    <row r="4" ht="15">
      <c r="B4" s="80" t="s">
        <v>97</v>
      </c>
    </row>
    <row r="5" ht="15">
      <c r="B5" s="80" t="s">
        <v>98</v>
      </c>
    </row>
    <row r="6" ht="15">
      <c r="B6" s="80" t="s">
        <v>99</v>
      </c>
    </row>
    <row r="7" ht="15">
      <c r="B7" s="80" t="s">
        <v>100</v>
      </c>
    </row>
    <row r="8" ht="15">
      <c r="B8" s="80" t="s">
        <v>101</v>
      </c>
    </row>
    <row r="9" ht="15">
      <c r="B9" s="80" t="s">
        <v>102</v>
      </c>
    </row>
    <row r="10" ht="15">
      <c r="B10" s="80" t="s">
        <v>103</v>
      </c>
    </row>
    <row r="11" ht="15">
      <c r="B11" s="80" t="s">
        <v>104</v>
      </c>
    </row>
    <row r="12" ht="15">
      <c r="B12" s="80" t="s">
        <v>105</v>
      </c>
    </row>
    <row r="13" ht="15">
      <c r="B13" s="80" t="s">
        <v>106</v>
      </c>
    </row>
    <row r="14" ht="15">
      <c r="B14" s="80" t="s">
        <v>107</v>
      </c>
    </row>
    <row r="15" ht="15">
      <c r="B15" s="80" t="s">
        <v>114</v>
      </c>
    </row>
  </sheetData>
  <sheetProtection/>
  <dataValidations count="1">
    <dataValidation type="list" allowBlank="1" showInputMessage="1" showErrorMessage="1" sqref="C11">
      <formula1>Hoja3!#REF!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Bello Romano</dc:creator>
  <cp:keywords/>
  <dc:description/>
  <cp:lastModifiedBy>Sergio Andres Manrique Garzon </cp:lastModifiedBy>
  <dcterms:created xsi:type="dcterms:W3CDTF">2012-02-16T12:10:25Z</dcterms:created>
  <dcterms:modified xsi:type="dcterms:W3CDTF">2014-05-13T22:29:02Z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